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ITSPL\Thinksmart\TDS\2122\"/>
    </mc:Choice>
  </mc:AlternateContent>
  <bookViews>
    <workbookView xWindow="0" yWindow="0" windowWidth="23040" windowHeight="9210"/>
  </bookViews>
  <sheets>
    <sheet name="Old_Decl" sheetId="3" r:id="rId1"/>
    <sheet name="New_Decl" sheetId="5" r:id="rId2"/>
    <sheet name="HelptoChoose" sheetId="8" r:id="rId3"/>
  </sheets>
  <definedNames>
    <definedName name="Beg_Bal" localSheetId="1">#REF!</definedName>
    <definedName name="Beg_Bal">#REF!</definedName>
    <definedName name="Cum_Int" localSheetId="1">#REF!</definedName>
    <definedName name="Cum_Int">#REF!</definedName>
    <definedName name="Data" localSheetId="1">#REF!</definedName>
    <definedName name="Data">#REF!</definedName>
    <definedName name="End_Bal" localSheetId="1">#REF!</definedName>
    <definedName name="End_Bal">#REF!</definedName>
    <definedName name="Extra_Pay" localSheetId="1">#REF!</definedName>
    <definedName name="Extra_Pay">#REF!</definedName>
    <definedName name="Full_Print" localSheetId="1">#REF!</definedName>
    <definedName name="Full_Print">#REF!</definedName>
    <definedName name="Header_Row" localSheetId="1">ROW(#REF!)</definedName>
    <definedName name="Header_Row">ROW(#REF!)</definedName>
    <definedName name="Int" localSheetId="1">#REF!</definedName>
    <definedName name="Int">#REF!</definedName>
    <definedName name="Interest_Rate" localSheetId="1">#REF!</definedName>
    <definedName name="Interest_Rate">#REF!</definedName>
    <definedName name="Last_Row">#N/A</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Num_Pmt_Per_Year" localSheetId="1">#REF!</definedName>
    <definedName name="Num_Pmt_Per_Year">#REF!</definedName>
    <definedName name="Number_of_Payments" localSheetId="1">MATCH(0.01,New_Decl!End_Bal,-1)+1</definedName>
    <definedName name="Number_of_Payments">MATCH(0.01,End_Bal,-1)+1</definedName>
    <definedName name="Pay_Date" localSheetId="1">#REF!</definedName>
    <definedName name="Pay_Date">#REF!</definedName>
    <definedName name="Pay_Num" localSheetId="1">#REF!</definedName>
    <definedName name="Pay_Num">#REF!</definedName>
    <definedName name="Payment_Date" localSheetId="1">DATE(YEAR(New_Decl!Loan_Start),MONTH(New_Decl!Loan_Start)+Payment_Number,DAY(New_Decl!Loan_Start))</definedName>
    <definedName name="Payment_Date">DATE(YEAR(Loan_Start),MONTH(Loan_Start)+Payment_Number,DAY(Loan_Start))</definedName>
    <definedName name="Princ" localSheetId="1">#REF!</definedName>
    <definedName name="Princ">#REF!</definedName>
    <definedName name="_xlnm.Print_Area" localSheetId="1">New_Decl!$A$1:$D$44</definedName>
    <definedName name="_xlnm.Print_Area" localSheetId="0">Old_Decl!$A$1:$D$59</definedName>
    <definedName name="Print_Area_Reset" localSheetId="1">OFFSET(New_Decl!Full_Print,0,0,[0]!Last_Row)</definedName>
    <definedName name="Print_Area_Reset">OFFSET(Full_Print,0,0,Last_Row)</definedName>
    <definedName name="Sched_Pay" localSheetId="1">#REF!</definedName>
    <definedName name="Sched_Pay">#REF!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Total_Interest" localSheetId="1">#REF!</definedName>
    <definedName name="Total_Interest">#REF!</definedName>
    <definedName name="Total_Pay" localSheetId="1">#REF!</definedName>
    <definedName name="Total_Pay">#REF!</definedName>
    <definedName name="Values_Entered" localSheetId="1">IF(New_Decl!Loan_Amount*New_Decl!Interest_Rate*New_Decl!Loan_Years*New_Decl!Loan_Start&gt;0,1,0)</definedName>
    <definedName name="Values_Entered">IF(Loan_Amount*Interest_Rate*Loan_Years*Loan_Start&gt;0,1,0)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8" l="1"/>
  <c r="E75" i="8" s="1"/>
  <c r="E67" i="8"/>
  <c r="E68" i="8" s="1"/>
  <c r="F65" i="8"/>
  <c r="E65" i="8"/>
  <c r="F64" i="8"/>
  <c r="E64" i="8"/>
  <c r="F63" i="8"/>
  <c r="E63" i="8"/>
  <c r="F62" i="8"/>
  <c r="E62" i="8"/>
  <c r="J61" i="8"/>
  <c r="G61" i="8"/>
  <c r="H61" i="8" s="1"/>
  <c r="G62" i="8" s="1"/>
  <c r="H62" i="8" s="1"/>
  <c r="G63" i="8" s="1"/>
  <c r="H63" i="8" s="1"/>
  <c r="G64" i="8" s="1"/>
  <c r="H64" i="8" s="1"/>
  <c r="G65" i="8" s="1"/>
  <c r="H65" i="8" s="1"/>
  <c r="G66" i="8" s="1"/>
  <c r="F61" i="8"/>
  <c r="J65" i="8" s="1"/>
  <c r="E61" i="8"/>
  <c r="F60" i="8"/>
  <c r="F67" i="8" s="1"/>
  <c r="F68" i="8" s="1"/>
  <c r="E60" i="8"/>
  <c r="I64" i="8" s="1"/>
  <c r="E47" i="8"/>
  <c r="E46" i="8"/>
  <c r="E45" i="8"/>
  <c r="E44" i="8"/>
  <c r="G44" i="8" s="1"/>
  <c r="E43" i="8"/>
  <c r="G43" i="8" s="1"/>
  <c r="E42" i="8"/>
  <c r="G42" i="8" s="1"/>
  <c r="E41" i="8"/>
  <c r="G41" i="8" s="1"/>
  <c r="D41" i="8"/>
  <c r="G40" i="8"/>
  <c r="E40" i="8"/>
  <c r="D39" i="8"/>
  <c r="E39" i="8" s="1"/>
  <c r="G39" i="8" s="1"/>
  <c r="E38" i="8"/>
  <c r="G38" i="8" s="1"/>
  <c r="D38" i="8"/>
  <c r="D37" i="8"/>
  <c r="E37" i="8" s="1"/>
  <c r="G37" i="8" s="1"/>
  <c r="E36" i="8"/>
  <c r="G36" i="8" s="1"/>
  <c r="D36" i="8"/>
  <c r="G35" i="8"/>
  <c r="E35" i="8"/>
  <c r="D34" i="8"/>
  <c r="E34" i="8" s="1"/>
  <c r="G34" i="8" s="1"/>
  <c r="E33" i="8"/>
  <c r="G33" i="8" s="1"/>
  <c r="D28" i="8"/>
  <c r="D27" i="8"/>
  <c r="D26" i="8"/>
  <c r="D25" i="8"/>
  <c r="C13" i="8"/>
  <c r="D13" i="8" s="1"/>
  <c r="E48" i="8" s="1"/>
  <c r="G49" i="8" l="1"/>
  <c r="E49" i="8"/>
  <c r="J62" i="8"/>
  <c r="J64" i="8"/>
  <c r="I66" i="8"/>
  <c r="I61" i="8"/>
  <c r="I63" i="8"/>
  <c r="I65" i="8"/>
  <c r="J66" i="8"/>
  <c r="J63" i="8"/>
  <c r="I62" i="8"/>
  <c r="E50" i="8" l="1"/>
  <c r="E52" i="8"/>
  <c r="G50" i="8"/>
  <c r="G52" i="8"/>
  <c r="G53" i="8" l="1"/>
  <c r="G54" i="8" s="1"/>
  <c r="E51" i="8"/>
  <c r="E53" i="8" s="1"/>
  <c r="E54" i="8" s="1"/>
  <c r="G57" i="8" s="1"/>
  <c r="G58" i="8" s="1"/>
  <c r="E57" i="8" l="1"/>
  <c r="E58" i="8" s="1"/>
  <c r="B42" i="5" l="1"/>
  <c r="B57" i="3" l="1"/>
</calcChain>
</file>

<file path=xl/comments1.xml><?xml version="1.0" encoding="utf-8"?>
<comments xmlns="http://schemas.openxmlformats.org/spreadsheetml/2006/main">
  <authors>
    <author/>
  </authors>
  <commentList>
    <comment ref="D16" authorId="0" shapeId="0">
      <text>
        <r>
          <rPr>
            <b/>
            <sz val="8"/>
            <color indexed="8"/>
            <rFont val="Times New Roman"/>
            <family val="1"/>
          </rPr>
          <t xml:space="preserve">user:
</t>
        </r>
        <r>
          <rPr>
            <sz val="8"/>
            <color indexed="8"/>
            <rFont val="Times New Roman"/>
            <family val="1"/>
          </rPr>
          <t>15000 Self &amp; Spouse
15000 Parents</t>
        </r>
      </text>
    </comment>
  </commentList>
</comments>
</file>

<file path=xl/sharedStrings.xml><?xml version="1.0" encoding="utf-8"?>
<sst xmlns="http://schemas.openxmlformats.org/spreadsheetml/2006/main" count="238" uniqueCount="204">
  <si>
    <t>From</t>
  </si>
  <si>
    <t>To</t>
  </si>
  <si>
    <t>Remarks</t>
  </si>
  <si>
    <t>Company Name</t>
  </si>
  <si>
    <t>Employee ID*</t>
  </si>
  <si>
    <t>Employee Name</t>
  </si>
  <si>
    <t>DOB</t>
  </si>
  <si>
    <t>DOJ</t>
  </si>
  <si>
    <t>Email</t>
  </si>
  <si>
    <t>PAN Number*</t>
  </si>
  <si>
    <t>Mobile No*</t>
  </si>
  <si>
    <t>Number Of Childrens</t>
  </si>
  <si>
    <t>For Education Allow Exemption</t>
  </si>
  <si>
    <t>Item</t>
  </si>
  <si>
    <t>Particulars</t>
  </si>
  <si>
    <t>Declared Amount</t>
  </si>
  <si>
    <t>Deduction Under Section 10</t>
  </si>
  <si>
    <t>House Rent</t>
  </si>
  <si>
    <r>
      <t xml:space="preserve">I am staying in a rented house and I agree to submit rent receipts when required.The Rent Paid is  (Rs.   </t>
    </r>
    <r>
      <rPr>
        <u/>
        <sz val="11"/>
        <rFont val="Arial"/>
        <family val="2"/>
      </rPr>
      <t>__                    _</t>
    </r>
    <r>
      <rPr>
        <sz val="11"/>
        <rFont val="Arial"/>
        <family val="2"/>
      </rPr>
      <t xml:space="preserve">   X   </t>
    </r>
    <r>
      <rPr>
        <u/>
        <sz val="11"/>
        <rFont val="Arial"/>
        <family val="2"/>
      </rPr>
      <t xml:space="preserve">_                            </t>
    </r>
    <r>
      <rPr>
        <sz val="11"/>
        <rFont val="Arial"/>
        <family val="2"/>
      </rPr>
      <t xml:space="preserve">    months) &amp; the house is located in a </t>
    </r>
    <r>
      <rPr>
        <b/>
        <sz val="11"/>
        <rFont val="Arial"/>
        <family val="2"/>
      </rPr>
      <t xml:space="preserve">METRO / NON METRO  </t>
    </r>
    <r>
      <rPr>
        <sz val="11"/>
        <rFont val="Arial"/>
        <family val="2"/>
      </rPr>
      <t>( Tick whichever is applicable) ( IN case of Rent of Year Exceeds Rs.1 Lac Copy of PAN &amp; Address of Landlord Mandatorily Required) (Do Not Claim if you own house on own name and if rent actually no expense is done)</t>
    </r>
  </si>
  <si>
    <t>Rent Receipt (Properly Having Ravenue Stap on it and Sign on it) + Registered Rent Agreement will be required</t>
  </si>
  <si>
    <t>Telephone/Internet Reimbur.</t>
  </si>
  <si>
    <t>I will produce the Telephone / Internet bills to the Satisfaction of the company as per Income Tax Act of else the company can consider the amount paid as taxable</t>
  </si>
  <si>
    <t>Telephone/Internet  Bills should be on name of employee, in case of landline - on name of parents or spouse, online prepaid recharge with receipt for same in case of prepaid mobile will only be considered - Original Bills will be required</t>
  </si>
  <si>
    <t>Professional Development</t>
  </si>
  <si>
    <t>Original Valid Technical Books (Development of Software Skills) &amp; Professional Training Original Bills will be required</t>
  </si>
  <si>
    <t xml:space="preserve">Travelling Original Bills of own and dependent will be required, </t>
  </si>
  <si>
    <r>
      <t>Deduction Under Chapter VI A</t>
    </r>
    <r>
      <rPr>
        <sz val="11"/>
        <rFont val="Arial"/>
        <family val="2"/>
      </rPr>
      <t xml:space="preserve">                                                                                                                          </t>
    </r>
  </si>
  <si>
    <t>Sec80D-Medical Insurance Premium (For own):Max 25000 (Payment-NonCash),Addn Max Rs.5000 subject to Actuals May allowed for on preventive health check-up (self,spouse,dependent children and parents)-CashOrNonCash</t>
  </si>
  <si>
    <t>Copy of Premium Paid, Proposer of policy should be declarent of Helath Insurance scheme of Own + Spouse + Childrens</t>
  </si>
  <si>
    <t>Sec 80D - Medical Insurance Premium (For Parents) : Additional 25000, Parents Being Senoir Citizen Then 50000</t>
  </si>
  <si>
    <t>Copy of Premium Paid, Proposer of policy should be declarent of Helath Insurance scheme of Parents - Mark senior in vacant place if any of parent is above 60  Years</t>
  </si>
  <si>
    <t>Sec80DD-ActualMedical treatmentExpn(dependent Disabled-Spouse,children,parents,siblings)(Extn Amt like 80U)</t>
  </si>
  <si>
    <t>Actual Expenses Bills /deposited amount as specified. And Certificate from the medical authority in FORM NO.10-IA</t>
  </si>
  <si>
    <t xml:space="preserve">Sec 80DDB - Medical treatment (specified diseases only) </t>
  </si>
  <si>
    <t>Sec 80E - Repayment of Loan for higher education ( only Interest )</t>
  </si>
  <si>
    <t>Copy of Certificate for repayment of loan Interest</t>
  </si>
  <si>
    <t>Sec 80U - Handicapped - Self (80%&gt;&lt;40%=&gt;75,000 80%&gt;then 1,25,000)</t>
  </si>
  <si>
    <t>Certificate from the medical authority in FORM NO.10-IA</t>
  </si>
  <si>
    <t>Deduction under Section 80C</t>
  </si>
  <si>
    <t>Sec 80CCC - Contribution to Pension Fund (Jeevan Suraksha)</t>
  </si>
  <si>
    <t>Photocopy/ies of Receipts will be required</t>
  </si>
  <si>
    <t>Life Insurance Premium (for Self, spouse and children)</t>
  </si>
  <si>
    <t>Copy of insurance premium paid receipt</t>
  </si>
  <si>
    <t>Deferred Annuity</t>
  </si>
  <si>
    <t>Public Provident Fund (for Self, spouse and children)</t>
  </si>
  <si>
    <t>Copy of PPF passbook / PPF deposit receipt</t>
  </si>
  <si>
    <t>Deposit in Post Office Savings Scheme</t>
  </si>
  <si>
    <t>Copy of ULIP of UTI or LIC Mutual Fund</t>
  </si>
  <si>
    <t>ULIP of UTI/LIC (On Self Name)</t>
  </si>
  <si>
    <t>Principal Loan (Housing Loan) Repayment + Stamp Duty &amp; Registration Fees at the time of Regn of Property</t>
  </si>
  <si>
    <t>Photocopy of Housing Loan certificate from Bank will be required, in which interest and principle component is shown separetly.</t>
  </si>
  <si>
    <t>Mutual Funds (on Self Name)</t>
  </si>
  <si>
    <t>Copy of Mutual Funds / Pension Fund</t>
  </si>
  <si>
    <t>Children-Tuition Fee restricted to a max of 2 children (Tution &amp; Term Fees Only)</t>
  </si>
  <si>
    <t>Photocopies of Tution Fees Receipt will be required - Education Should be full time education - Vocational training can not be accepted</t>
  </si>
  <si>
    <t>Fixed Deposit Receipt (not less than 5 years with bank seal stating tax saving FD -Self Name)</t>
  </si>
  <si>
    <t>Photocopies of Fixed Deposite Certificates</t>
  </si>
  <si>
    <t>Deposit in NSC /  Sukanya Samridhi Fund</t>
  </si>
  <si>
    <t>Photocopies of NSC will be required / Copy of Deposit slip or copy of payment details (one child one policy). For Girl child of age 10 year or less, up to 2 children</t>
  </si>
  <si>
    <t>GPF Deducted/to be deducted from Salary for FY1819</t>
  </si>
  <si>
    <t>No Proof Required</t>
  </si>
  <si>
    <t>Atal Pension Yojana</t>
  </si>
  <si>
    <t>Relevant Payment Proof and Policy Document Required</t>
  </si>
  <si>
    <t>Sukanya Samriddhi Payment</t>
  </si>
  <si>
    <t>Others 1 (please specify)</t>
  </si>
  <si>
    <t>Relevant Investment will be required</t>
  </si>
  <si>
    <t>If yes,  Form 16 from previous employer  or  Form 12 B with tax computation statement</t>
  </si>
  <si>
    <t>SALARY paid by the Previous Employer after Sec 10 Exemption</t>
  </si>
  <si>
    <t>PROFESSIONAL TAX deducted by the Previous Employer</t>
  </si>
  <si>
    <t>PROVIDENT FUND deducted by the Previous Employer</t>
  </si>
  <si>
    <t>INCOME TAX deducted by the Previous Employer</t>
  </si>
  <si>
    <t>If no Form 16 or 12B attached, confirm whether the standard deduction is considered by the previous employer or not  - Yes / No</t>
  </si>
  <si>
    <t>Income other than salary income</t>
  </si>
  <si>
    <t>If yes, then Form 12C detailing other income is attached</t>
  </si>
  <si>
    <t>Deduction under Section 24</t>
  </si>
  <si>
    <t>Interest on Housing Loan, Joint Borrower, who is also owner can claim this interest</t>
  </si>
  <si>
    <t>Photocopy of Housing Loan certificate from Bank will be required for the relevant FY, certificate should not be old then 1 month, If loan is on Joint name, then declaration about the propotion of benefit to be distributed amongst the both, is to be given, if same not specifically not mentioned in property documents. Once Proportion decided can not be changed, if already decided this in any of previous year then inform that decided percentage only this year. No change in priviously decided proportoin is allowed.</t>
  </si>
  <si>
    <t>Interest if the loan is taken before 01/04/99</t>
  </si>
  <si>
    <r>
      <t>Note :</t>
    </r>
    <r>
      <rPr>
        <sz val="11"/>
        <rFont val="Arial"/>
        <family val="2"/>
      </rPr>
      <t xml:space="preserve">  Form 12 C along with the calculation of loss on house property needs to be attached for considering the above</t>
    </r>
  </si>
  <si>
    <t>Declaration:</t>
  </si>
  <si>
    <t>Date :</t>
  </si>
  <si>
    <t xml:space="preserve">Place: </t>
  </si>
  <si>
    <t>Pune</t>
  </si>
  <si>
    <t>Signature of the Employee</t>
  </si>
  <si>
    <r>
      <t xml:space="preserve">I have taken exemption for LTA for Travel in India in the following years for Self, and dependent family, Ensure Leaves Taken for period of claim dates
During the year 2018    -                                                                                               Yes / </t>
    </r>
    <r>
      <rPr>
        <b/>
        <sz val="11"/>
        <rFont val="Arial"/>
        <family val="2"/>
      </rPr>
      <t>No</t>
    </r>
    <r>
      <rPr>
        <sz val="11"/>
        <rFont val="Arial"/>
        <family val="2"/>
      </rPr>
      <t xml:space="preserve">                                                                                  
During the year 2019    -                                                                                               Yes / No                                                                                                                                                                                                                         During the year 2020    -                                                                                               Yes / </t>
    </r>
    <r>
      <rPr>
        <b/>
        <sz val="11"/>
        <rFont val="Arial"/>
        <family val="2"/>
      </rPr>
      <t>No</t>
    </r>
    <r>
      <rPr>
        <sz val="11"/>
        <rFont val="Arial"/>
        <family val="2"/>
      </rPr>
      <t xml:space="preserve">                                                                               
During the year 2021    -                                                                                               Yes / </t>
    </r>
    <r>
      <rPr>
        <b/>
        <sz val="11"/>
        <rFont val="Arial"/>
        <family val="2"/>
      </rPr>
      <t>No</t>
    </r>
    <r>
      <rPr>
        <sz val="11"/>
        <rFont val="Arial"/>
        <family val="2"/>
      </rPr>
      <t xml:space="preserve">                                                                          
If I do not produce the bills to the satisfaction of the company, then the company can consider the amount paid towards LTA  as taxable (Year here is Calender Yr) (Only Above 2 Years, if completed 2 claims already do not claim)</t>
    </r>
  </si>
  <si>
    <t>Assistant Reimbursements</t>
  </si>
  <si>
    <t>I will produce the Professional Development bills/receipts to the Satisfaction of the company as per Income Tax Act of else the company can consider the amount paid as taxable</t>
  </si>
  <si>
    <t>I will produce the Assistant Reimbursements bills/receipts and / or declaration to the Satisfaction of the company as per Income Tax Act of else the company can consider the amount paid as taxable</t>
  </si>
  <si>
    <t>New Tax Structure</t>
  </si>
  <si>
    <t>I Forgive following Traditional Tax Structure and Exemptions and Deductions</t>
  </si>
  <si>
    <t>X HRA Exemption</t>
  </si>
  <si>
    <t>X 80 C, 80 CCD (1B), 80 D,80 DD &amp; 80U</t>
  </si>
  <si>
    <t>X 80 EE, 80 EEA &amp; 80 EEB</t>
  </si>
  <si>
    <t>AND I wish to opt in following new tax structure, and understand conditions attached with new tax structure, few of them listed below by the employer</t>
  </si>
  <si>
    <t>1) I hereby declare that the IT exemption and deduction claims and information given above is correct, true and genuin in all respects and allowable as per Income Tax Provisions.                                                                                                                                                                                                             
2) I also undertake to indemnify the company for any loss/liability that may arise in the event of the above information being incorrect.
3) I also understand that after submission of this declaration, no further proof submission would be allowed and would be entertained and based on amounts and claims made above TDS would be deducted from salalry from Feb21 and Mar21 Salary or at the time of FnF whichever is earlier. If anything remain unclaimed i on my own responsibility will claim while submitting my personal IT Return.</t>
  </si>
  <si>
    <t>3) I also understand that after submission of this declaration, no further proof submission would be allowed and would be entertained and based on amounts and claims made above TDS would be deducted from salalry from Feb21 and Mar21 Salary or at the time of FnF whichever is earlier. If anything remain unclaimed i on my own responsibility will claim while submitting my personal IT Return.</t>
  </si>
  <si>
    <t xml:space="preserve">1) I hereby declare that the IT exemption and deduction claims and information given above is correct, true and genuin in all respects and allowable as per Income Tax Provisions. I hereby further certify that the amount of investments that I submit is / will be paid out of the income earned during the FY 2020 - 2021 chargeable to tax. </t>
  </si>
  <si>
    <t>2) I also undertake to indemnify the Company from any loss / liability that may arise in the event of the submitted information being incorrect.</t>
  </si>
  <si>
    <t>Previous Employment Salary   (Salary earned from 01/04/20 till date of joining)</t>
  </si>
  <si>
    <t>T&amp;C for/Regarding new Option under Section 115BAC of choosing tax structure introduced by ITD.</t>
  </si>
  <si>
    <t>- If employee does not select the choice by submiting this declaration to the company to claim the benefit under new tax regime then company shall continue with the old taxatation structure for the employee.</t>
  </si>
  <si>
    <t xml:space="preserve"> - Once the employee chooses the option, he or she cannot switch in between the two options. And thus the annual tax and Form 16 would be issued based on the intimation. But the individual can change the option while filing ITR.</t>
  </si>
  <si>
    <t>- In case the Form 16 and ITR does not match the employee may get a notice from department. Thus, the employee need to submit proper details accordingly (ADP will not take part in resolving such notice).</t>
  </si>
  <si>
    <r>
      <rPr>
        <sz val="14"/>
        <rFont val="Arial"/>
        <family val="2"/>
      </rPr>
      <t>√</t>
    </r>
    <r>
      <rPr>
        <sz val="11"/>
        <rFont val="Arial"/>
        <family val="2"/>
      </rPr>
      <t xml:space="preserve"> Income from House Property (Only Rented properties interest along with Income ) </t>
    </r>
  </si>
  <si>
    <r>
      <rPr>
        <sz val="14"/>
        <rFont val="Arial"/>
        <family val="2"/>
      </rPr>
      <t>√</t>
    </r>
    <r>
      <rPr>
        <sz val="11"/>
        <rFont val="Arial"/>
        <family val="2"/>
      </rPr>
      <t> Income from other sources</t>
    </r>
  </si>
  <si>
    <t xml:space="preserve">SALARY earned from the Previous Employer </t>
  </si>
  <si>
    <t>Income from House property (Rental Income)</t>
  </si>
  <si>
    <t>Interest paid to borrower</t>
  </si>
  <si>
    <t>Munciple tax Paid (If Any)- On Payment basis</t>
  </si>
  <si>
    <t>Income from House property (Exclusing Self Occupied Revenue Earning Property)</t>
  </si>
  <si>
    <t>X All Allowances &amp; Perquisities</t>
  </si>
  <si>
    <t>X Profesional Tax &amp; Standered Deductions</t>
  </si>
  <si>
    <t>X  Interest paid on Self Occupied House Property</t>
  </si>
  <si>
    <t>Exemptions and Deductions Included</t>
  </si>
  <si>
    <t>EE Name</t>
  </si>
  <si>
    <t>First Middle and Last Name</t>
  </si>
  <si>
    <t>red Mark not to change</t>
  </si>
  <si>
    <t>EE Code</t>
  </si>
  <si>
    <t>???</t>
  </si>
  <si>
    <t>Yellow mark, you need to put the details</t>
  </si>
  <si>
    <r>
      <rPr>
        <b/>
        <u/>
        <sz val="11"/>
        <color theme="1"/>
        <rFont val="Calibri"/>
        <family val="2"/>
        <scheme val="minor"/>
      </rPr>
      <t xml:space="preserve">Yearly (Subject to Monthly Ceiling) </t>
    </r>
    <r>
      <rPr>
        <sz val="11"/>
        <color theme="1"/>
        <rFont val="Calibri"/>
        <family val="2"/>
        <scheme val="minor"/>
      </rPr>
      <t>actual Expected Payments for the Year</t>
    </r>
  </si>
  <si>
    <t xml:space="preserve">Rent Paid </t>
  </si>
  <si>
    <t>Reimbusement</t>
  </si>
  <si>
    <t>2/4 Wheeler Allowance</t>
  </si>
  <si>
    <t>Telephone Allowance</t>
  </si>
  <si>
    <t>Leave Travel Assistance</t>
  </si>
  <si>
    <t>Technical / Professional Alllowance</t>
  </si>
  <si>
    <t>Food Allowance</t>
  </si>
  <si>
    <t>Investments- Yearly</t>
  </si>
  <si>
    <t>Actual</t>
  </si>
  <si>
    <t>Quality for Dedn</t>
  </si>
  <si>
    <t>Interest Paid On Housing Loan</t>
  </si>
  <si>
    <t>Investments</t>
  </si>
  <si>
    <t>80C (Subject to 1.5Lac max)</t>
  </si>
  <si>
    <t>PF From Salary</t>
  </si>
  <si>
    <t>Principle repayment of Hsg. Laon</t>
  </si>
  <si>
    <t>Life insurance Preimium</t>
  </si>
  <si>
    <t>Stamp Duty Paid on Registration of HP</t>
  </si>
  <si>
    <t>Public Providend Fund</t>
  </si>
  <si>
    <t>School Fees -Max 2 children</t>
  </si>
  <si>
    <t>Others -1</t>
  </si>
  <si>
    <t>Others -2</t>
  </si>
  <si>
    <t>Others -3</t>
  </si>
  <si>
    <t>Others -4</t>
  </si>
  <si>
    <t>Others -5</t>
  </si>
  <si>
    <t>Other deduction</t>
  </si>
  <si>
    <t>80E Interest on Education Loan</t>
  </si>
  <si>
    <t>Mediclaim for Own</t>
  </si>
  <si>
    <t>Mediclaim for Parent</t>
  </si>
  <si>
    <t>Mediclaim for Parent-Senior Citizen</t>
  </si>
  <si>
    <t>Do Not Change anything here</t>
  </si>
  <si>
    <t>Yearly Figures</t>
  </si>
  <si>
    <t>Amounts</t>
  </si>
  <si>
    <t>Exemption</t>
  </si>
  <si>
    <t>Old</t>
  </si>
  <si>
    <t>New</t>
  </si>
  <si>
    <t>Basic Salary</t>
  </si>
  <si>
    <t>House Rent Allowance</t>
  </si>
  <si>
    <t>Sepcial Allowance</t>
  </si>
  <si>
    <t>Leave Travel Allowance</t>
  </si>
  <si>
    <t>Monthly Incentive</t>
  </si>
  <si>
    <t>Leave Encashment</t>
  </si>
  <si>
    <t>Education Allowance</t>
  </si>
  <si>
    <t>Yearly Incentive</t>
  </si>
  <si>
    <t>Yearly Bonus</t>
  </si>
  <si>
    <t>Profession Tax</t>
  </si>
  <si>
    <t>Standard Deduction</t>
  </si>
  <si>
    <t>Loss Self Occupied Property Interest Only</t>
  </si>
  <si>
    <t xml:space="preserve">Deductions Investments </t>
  </si>
  <si>
    <t xml:space="preserve">Taxable Income </t>
  </si>
  <si>
    <t>Basic Tax on Income</t>
  </si>
  <si>
    <t>Rebate'</t>
  </si>
  <si>
    <t>Surcharge</t>
  </si>
  <si>
    <t>Education Cess</t>
  </si>
  <si>
    <t>Tax on Income</t>
  </si>
  <si>
    <t>Which Option Saves</t>
  </si>
  <si>
    <t>Subjected Income</t>
  </si>
  <si>
    <t>ncome range per annum</t>
  </si>
  <si>
    <t>Tax Rate Old</t>
  </si>
  <si>
    <t>Tax Rate New</t>
  </si>
  <si>
    <t>Tax Old</t>
  </si>
  <si>
    <t>Tax New</t>
  </si>
  <si>
    <t xml:space="preserve">Cumulative-Old </t>
  </si>
  <si>
    <t>Cumulative-New</t>
  </si>
  <si>
    <t>Up to Rs. 2.5 Lakh</t>
  </si>
  <si>
    <t>Rs. 2.5 Lakh – 5 Lakh</t>
  </si>
  <si>
    <t>Rs. 5 Lakh – 7.5 Lakh</t>
  </si>
  <si>
    <t>Rs. 7.5 Lakh – 10 Lakh</t>
  </si>
  <si>
    <t>Rs. 10 Lakh – 12.5 Lakh</t>
  </si>
  <si>
    <t>Rs. 12.5 Lakh– 15Lakh</t>
  </si>
  <si>
    <t>Above Rs. 15 Lakh</t>
  </si>
  <si>
    <t>&gt;&gt;</t>
  </si>
  <si>
    <t>Basic Tax</t>
  </si>
  <si>
    <t>Tax with Education Cess @4%</t>
  </si>
  <si>
    <t>Surcharge'</t>
  </si>
  <si>
    <t>Yearly Income</t>
  </si>
  <si>
    <t>Rebate</t>
  </si>
  <si>
    <t>Available for both Years, for current Year for Old option</t>
  </si>
  <si>
    <t xml:space="preserve">Yearly income </t>
  </si>
  <si>
    <t>Thinksmart IT Solutions Private Limited</t>
  </si>
  <si>
    <t>INCOME TAX DECLARATION FORM FOR FINANCIAL YEAR 2021-2022</t>
  </si>
  <si>
    <t>( To be used to declare investment for Income Tax that will be made during the period 2021- 2022)</t>
  </si>
  <si>
    <t>LTA / LTC</t>
  </si>
  <si>
    <t>Previous Employment Salary   (Salary earned from 01/04/21 till date of joining)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</si>
</sst>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_ * #,##0_ ;_ * \-#,##0_ ;_ * &quot;-&quot;_ ;_ @_ "/>
    <numFmt numFmtId="166" formatCode="[$-F800]dddd\,\ mmmm\ dd\,\ yyyy"/>
  </numFmts>
  <fonts count="32">
    <font>
      <sz val="11"/>
      <color theme="1"/>
      <name val="Calibri"/>
      <family val="2"/>
      <scheme val="minor"/>
    </font>
    <font>
      <sz val="10"/>
      <name val="Avenir 65"/>
    </font>
    <font>
      <b/>
      <sz val="12"/>
      <name val="Arial"/>
      <family val="2"/>
    </font>
    <font>
      <sz val="10"/>
      <name val="Arial"/>
      <family val="2"/>
    </font>
    <font>
      <b/>
      <sz val="11"/>
      <name val="Arial"/>
      <family val="2"/>
    </font>
    <font>
      <sz val="11"/>
      <name val="Arial"/>
      <family val="2"/>
    </font>
    <font>
      <b/>
      <i/>
      <sz val="11"/>
      <name val="Arial"/>
      <family val="2"/>
    </font>
    <font>
      <u/>
      <sz val="11"/>
      <name val="Arial"/>
      <family val="2"/>
    </font>
    <font>
      <b/>
      <sz val="8"/>
      <color indexed="8"/>
      <name val="Times New Roman"/>
      <family val="1"/>
    </font>
    <font>
      <sz val="8"/>
      <color indexed="8"/>
      <name val="Times New Roman"/>
      <family val="1"/>
    </font>
    <font>
      <b/>
      <sz val="10"/>
      <name val="Avenir 65"/>
    </font>
    <font>
      <sz val="14"/>
      <name val="Arial"/>
      <family val="2"/>
    </font>
    <font>
      <b/>
      <sz val="11"/>
      <color theme="1"/>
      <name val="Calibri"/>
      <family val="2"/>
      <scheme val="minor"/>
    </font>
    <font>
      <b/>
      <u/>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s>
  <fills count="2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6">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44">
    <xf numFmtId="0" fontId="0" fillId="0" borderId="0"/>
    <xf numFmtId="0" fontId="1" fillId="0" borderId="0"/>
    <xf numFmtId="164" fontId="1" fillId="0" borderId="0" applyFill="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7" fillId="23" borderId="16" applyNumberFormat="0" applyAlignment="0" applyProtection="0"/>
    <xf numFmtId="0" fontId="18" fillId="24" borderId="17" applyNumberFormat="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10" borderId="16" applyNumberFormat="0" applyAlignment="0" applyProtection="0"/>
    <xf numFmtId="0" fontId="25" fillId="0" borderId="21" applyNumberFormat="0" applyFill="0" applyAlignment="0" applyProtection="0"/>
    <xf numFmtId="0" fontId="26" fillId="25" borderId="0" applyNumberFormat="0" applyBorder="0" applyAlignment="0" applyProtection="0"/>
    <xf numFmtId="0" fontId="1" fillId="26" borderId="22" applyNumberFormat="0" applyAlignment="0" applyProtection="0"/>
    <xf numFmtId="0" fontId="27" fillId="23" borderId="23" applyNumberFormat="0" applyAlignment="0" applyProtection="0"/>
    <xf numFmtId="0" fontId="28" fillId="0" borderId="0" applyNumberFormat="0" applyFill="0" applyBorder="0" applyAlignment="0" applyProtection="0"/>
    <xf numFmtId="0" fontId="29" fillId="0" borderId="24" applyNumberFormat="0" applyFill="0" applyAlignment="0" applyProtection="0"/>
    <xf numFmtId="0" fontId="30" fillId="0" borderId="0" applyNumberFormat="0" applyFill="0" applyBorder="0" applyAlignment="0" applyProtection="0"/>
  </cellStyleXfs>
  <cellXfs count="119">
    <xf numFmtId="0" fontId="0" fillId="0" borderId="0" xfId="0"/>
    <xf numFmtId="0" fontId="3" fillId="0" borderId="0" xfId="1" applyFont="1"/>
    <xf numFmtId="0" fontId="3" fillId="0" borderId="0" xfId="1" applyFont="1" applyBorder="1"/>
    <xf numFmtId="0" fontId="4" fillId="0" borderId="1" xfId="1" applyFont="1" applyBorder="1" applyAlignment="1">
      <alignment vertical="center"/>
    </xf>
    <xf numFmtId="49" fontId="5" fillId="0" borderId="1" xfId="1" applyNumberFormat="1" applyFont="1" applyBorder="1" applyAlignment="1">
      <alignment horizontal="left"/>
    </xf>
    <xf numFmtId="49" fontId="5" fillId="0" borderId="1" xfId="1" applyNumberFormat="1" applyFont="1" applyBorder="1"/>
    <xf numFmtId="0" fontId="4" fillId="0" borderId="1" xfId="1" applyFont="1" applyFill="1" applyBorder="1" applyAlignment="1">
      <alignment vertical="center"/>
    </xf>
    <xf numFmtId="49" fontId="6" fillId="0" borderId="1" xfId="2" applyNumberFormat="1" applyFont="1" applyFill="1" applyBorder="1" applyAlignment="1" applyProtection="1">
      <alignment horizontal="left"/>
    </xf>
    <xf numFmtId="0" fontId="4" fillId="0" borderId="1" xfId="1" applyFont="1" applyBorder="1" applyAlignment="1">
      <alignment horizontal="center" vertical="center" wrapText="1"/>
    </xf>
    <xf numFmtId="0" fontId="4" fillId="0" borderId="1" xfId="1" applyFont="1" applyBorder="1" applyAlignment="1">
      <alignment horizontal="left" vertical="center"/>
    </xf>
    <xf numFmtId="165" fontId="4" fillId="0" borderId="1" xfId="2" applyNumberFormat="1" applyFont="1" applyFill="1" applyBorder="1" applyAlignment="1" applyProtection="1">
      <alignment horizontal="center" vertical="center"/>
    </xf>
    <xf numFmtId="0" fontId="3" fillId="0" borderId="0" xfId="1" applyFont="1" applyBorder="1" applyAlignment="1">
      <alignment vertical="center"/>
    </xf>
    <xf numFmtId="165" fontId="4" fillId="0" borderId="1" xfId="1" applyNumberFormat="1" applyFont="1" applyBorder="1" applyAlignment="1">
      <alignment horizontal="center" vertical="center"/>
    </xf>
    <xf numFmtId="0" fontId="5" fillId="0" borderId="1" xfId="1" applyFont="1" applyBorder="1" applyAlignment="1"/>
    <xf numFmtId="0" fontId="5" fillId="0" borderId="1" xfId="1" applyFont="1" applyBorder="1"/>
    <xf numFmtId="164" fontId="5" fillId="0" borderId="1" xfId="2" applyFont="1" applyFill="1" applyBorder="1" applyAlignment="1" applyProtection="1">
      <alignment horizontal="center"/>
    </xf>
    <xf numFmtId="164" fontId="4" fillId="0" borderId="1" xfId="2" applyFont="1" applyFill="1" applyBorder="1" applyAlignment="1" applyProtection="1">
      <alignment horizontal="center"/>
    </xf>
    <xf numFmtId="0" fontId="5" fillId="0" borderId="1" xfId="1" applyFont="1" applyBorder="1" applyAlignment="1">
      <alignment vertical="center"/>
    </xf>
    <xf numFmtId="164" fontId="5" fillId="0" borderId="1" xfId="2" applyFont="1" applyFill="1" applyBorder="1" applyAlignment="1" applyProtection="1">
      <alignment vertical="center"/>
    </xf>
    <xf numFmtId="0" fontId="4" fillId="0" borderId="2" xfId="1" applyFont="1" applyBorder="1"/>
    <xf numFmtId="0" fontId="5" fillId="0" borderId="3" xfId="1" applyFont="1" applyBorder="1"/>
    <xf numFmtId="164" fontId="5" fillId="0" borderId="3" xfId="2" applyFont="1" applyFill="1" applyBorder="1" applyAlignment="1" applyProtection="1"/>
    <xf numFmtId="0" fontId="5" fillId="0" borderId="4" xfId="1" applyFont="1" applyBorder="1"/>
    <xf numFmtId="0" fontId="4" fillId="0" borderId="5" xfId="1" applyFont="1" applyBorder="1"/>
    <xf numFmtId="0" fontId="5" fillId="0" borderId="6" xfId="1" applyFont="1" applyBorder="1"/>
    <xf numFmtId="164" fontId="5" fillId="0" borderId="6" xfId="2" applyFont="1" applyFill="1" applyBorder="1" applyAlignment="1" applyProtection="1"/>
    <xf numFmtId="0" fontId="5" fillId="0" borderId="7" xfId="1" applyFont="1" applyBorder="1"/>
    <xf numFmtId="0" fontId="5" fillId="0" borderId="2" xfId="1" applyFont="1" applyBorder="1"/>
    <xf numFmtId="164" fontId="5" fillId="0" borderId="3" xfId="2" applyFont="1" applyFill="1" applyBorder="1" applyAlignment="1" applyProtection="1">
      <alignment horizontal="left"/>
    </xf>
    <xf numFmtId="0" fontId="4" fillId="0" borderId="8" xfId="1" applyFont="1" applyBorder="1"/>
    <xf numFmtId="0" fontId="4" fillId="0" borderId="0" xfId="1" applyFont="1" applyBorder="1"/>
    <xf numFmtId="164" fontId="5" fillId="0" borderId="0" xfId="2" applyFont="1" applyFill="1" applyBorder="1" applyAlignment="1" applyProtection="1">
      <alignment horizontal="center"/>
    </xf>
    <xf numFmtId="0" fontId="5" fillId="0" borderId="9" xfId="1" applyFont="1" applyBorder="1"/>
    <xf numFmtId="0" fontId="5" fillId="0" borderId="8" xfId="1" applyFont="1" applyBorder="1"/>
    <xf numFmtId="0" fontId="5" fillId="0" borderId="0" xfId="1" applyFont="1" applyBorder="1"/>
    <xf numFmtId="166" fontId="5" fillId="0" borderId="0" xfId="1" applyNumberFormat="1" applyFont="1" applyBorder="1" applyAlignment="1">
      <alignment horizontal="left"/>
    </xf>
    <xf numFmtId="0" fontId="5" fillId="0" borderId="0" xfId="1" applyFont="1" applyBorder="1" applyAlignment="1">
      <alignment horizontal="left"/>
    </xf>
    <xf numFmtId="0" fontId="5" fillId="0" borderId="0" xfId="1" applyFont="1" applyBorder="1" applyAlignment="1">
      <alignment horizontal="right"/>
    </xf>
    <xf numFmtId="0" fontId="5" fillId="0" borderId="9" xfId="1" applyFont="1" applyBorder="1" applyAlignment="1">
      <alignment horizontal="left"/>
    </xf>
    <xf numFmtId="0" fontId="5" fillId="0" borderId="5" xfId="1" applyFont="1" applyBorder="1"/>
    <xf numFmtId="164" fontId="5" fillId="0" borderId="6" xfId="2" applyFont="1" applyFill="1" applyBorder="1" applyAlignment="1" applyProtection="1">
      <alignment horizontal="center"/>
    </xf>
    <xf numFmtId="164" fontId="3" fillId="0" borderId="0" xfId="2" applyFont="1" applyFill="1" applyBorder="1" applyAlignment="1" applyProtection="1">
      <alignment horizontal="center"/>
    </xf>
    <xf numFmtId="0" fontId="4" fillId="0" borderId="1" xfId="1" applyFont="1" applyBorder="1" applyAlignment="1">
      <alignment horizontal="left"/>
    </xf>
    <xf numFmtId="0" fontId="4" fillId="0" borderId="1" xfId="1" applyFont="1" applyBorder="1" applyAlignment="1">
      <alignment horizontal="left" vertical="center" wrapText="1"/>
    </xf>
    <xf numFmtId="0" fontId="4" fillId="0" borderId="1" xfId="1" applyFont="1" applyBorder="1" applyAlignment="1">
      <alignment horizontal="center"/>
    </xf>
    <xf numFmtId="0" fontId="4" fillId="0" borderId="1" xfId="1" applyFont="1" applyBorder="1" applyAlignment="1">
      <alignment horizontal="center" vertical="top" wrapText="1"/>
    </xf>
    <xf numFmtId="0" fontId="4" fillId="0" borderId="1" xfId="1" applyFont="1" applyBorder="1" applyAlignment="1">
      <alignment horizontal="center"/>
    </xf>
    <xf numFmtId="0" fontId="4" fillId="0" borderId="1" xfId="1" applyFont="1" applyBorder="1" applyAlignment="1">
      <alignment wrapText="1"/>
    </xf>
    <xf numFmtId="0" fontId="4" fillId="0" borderId="1" xfId="1" applyFont="1" applyBorder="1" applyAlignment="1">
      <alignment horizontal="left" vertical="center" wrapText="1"/>
    </xf>
    <xf numFmtId="0" fontId="4" fillId="0" borderId="1" xfId="1" applyFont="1" applyFill="1" applyBorder="1" applyAlignment="1">
      <alignment vertical="center" wrapText="1"/>
    </xf>
    <xf numFmtId="0" fontId="4" fillId="0" borderId="1" xfId="1" applyFont="1" applyBorder="1" applyAlignment="1">
      <alignment horizontal="left"/>
    </xf>
    <xf numFmtId="0" fontId="4" fillId="0" borderId="1" xfId="1" applyFont="1" applyBorder="1" applyAlignment="1">
      <alignment horizontal="center" vertical="center" wrapText="1"/>
    </xf>
    <xf numFmtId="0" fontId="4" fillId="0" borderId="1" xfId="1" applyFont="1" applyBorder="1" applyAlignment="1">
      <alignment horizontal="left"/>
    </xf>
    <xf numFmtId="0" fontId="0" fillId="0" borderId="0" xfId="0" applyAlignment="1">
      <alignment horizontal="left"/>
    </xf>
    <xf numFmtId="1" fontId="0" fillId="2" borderId="0" xfId="0" applyNumberFormat="1" applyFill="1"/>
    <xf numFmtId="0" fontId="0" fillId="3" borderId="0" xfId="0" applyFill="1"/>
    <xf numFmtId="0" fontId="0" fillId="0" borderId="0" xfId="0" applyAlignment="1">
      <alignment horizontal="left" indent="2"/>
    </xf>
    <xf numFmtId="1" fontId="0" fillId="3" borderId="0" xfId="0" applyNumberFormat="1" applyFill="1"/>
    <xf numFmtId="0" fontId="12" fillId="0" borderId="0" xfId="0" applyFont="1"/>
    <xf numFmtId="0" fontId="13" fillId="0" borderId="0" xfId="0" applyFont="1"/>
    <xf numFmtId="0" fontId="13" fillId="0" borderId="0" xfId="0" applyFont="1" applyAlignment="1">
      <alignment horizontal="left" indent="1"/>
    </xf>
    <xf numFmtId="0" fontId="12" fillId="2" borderId="0" xfId="0" applyFont="1" applyFill="1" applyAlignment="1">
      <alignment horizontal="left"/>
    </xf>
    <xf numFmtId="0" fontId="0" fillId="2" borderId="0" xfId="0" applyFill="1"/>
    <xf numFmtId="0" fontId="0" fillId="0" borderId="0" xfId="0" applyFont="1" applyAlignment="1">
      <alignment horizontal="left" indent="2"/>
    </xf>
    <xf numFmtId="1" fontId="0" fillId="0" borderId="0" xfId="0" applyNumberFormat="1"/>
    <xf numFmtId="9" fontId="0" fillId="0" borderId="0" xfId="0" applyNumberFormat="1"/>
    <xf numFmtId="2" fontId="0" fillId="0" borderId="0" xfId="0" applyNumberFormat="1"/>
    <xf numFmtId="0" fontId="0" fillId="4" borderId="0" xfId="0" applyFill="1"/>
    <xf numFmtId="1" fontId="0" fillId="4" borderId="0" xfId="0" applyNumberFormat="1" applyFill="1"/>
    <xf numFmtId="1" fontId="0" fillId="2" borderId="0" xfId="0" applyNumberFormat="1" applyFill="1" applyAlignment="1">
      <alignment shrinkToFit="1"/>
    </xf>
    <xf numFmtId="9" fontId="0" fillId="2" borderId="0" xfId="0" applyNumberFormat="1" applyFill="1"/>
    <xf numFmtId="49" fontId="31" fillId="0" borderId="25" xfId="0" applyNumberFormat="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2" fillId="0" borderId="11"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4" fillId="0" borderId="11" xfId="1" applyFont="1" applyFill="1" applyBorder="1" applyAlignment="1">
      <alignment vertical="center" wrapText="1"/>
    </xf>
    <xf numFmtId="0" fontId="4" fillId="0" borderId="12" xfId="1" applyFont="1" applyFill="1" applyBorder="1" applyAlignment="1">
      <alignment vertical="center" wrapText="1"/>
    </xf>
    <xf numFmtId="0" fontId="4" fillId="0" borderId="11" xfId="1" applyFont="1" applyBorder="1" applyAlignment="1">
      <alignment horizontal="left"/>
    </xf>
    <xf numFmtId="0" fontId="4" fillId="0" borderId="13" xfId="1" applyFont="1" applyBorder="1" applyAlignment="1">
      <alignment horizontal="left"/>
    </xf>
    <xf numFmtId="0" fontId="4" fillId="0" borderId="12" xfId="1" applyFont="1" applyBorder="1" applyAlignment="1">
      <alignment horizontal="left"/>
    </xf>
    <xf numFmtId="0" fontId="4" fillId="0" borderId="14" xfId="1" applyFont="1" applyBorder="1" applyAlignment="1">
      <alignment horizontal="left" vertical="center" wrapText="1"/>
    </xf>
    <xf numFmtId="0" fontId="4" fillId="0" borderId="10" xfId="1" applyFont="1" applyBorder="1" applyAlignment="1">
      <alignment horizontal="left" vertical="center" wrapText="1"/>
    </xf>
    <xf numFmtId="0" fontId="4" fillId="0" borderId="15" xfId="1" applyFont="1" applyBorder="1" applyAlignment="1">
      <alignment horizontal="left" vertical="center" wrapText="1"/>
    </xf>
    <xf numFmtId="0" fontId="5" fillId="0" borderId="11" xfId="1" applyFont="1" applyBorder="1" applyAlignment="1">
      <alignment vertical="center" wrapText="1"/>
    </xf>
    <xf numFmtId="0" fontId="5" fillId="0" borderId="12" xfId="1" applyFont="1" applyBorder="1" applyAlignment="1">
      <alignment vertical="center" wrapText="1"/>
    </xf>
    <xf numFmtId="0" fontId="4" fillId="0" borderId="11" xfId="1" applyFont="1" applyBorder="1" applyAlignment="1">
      <alignment horizontal="center"/>
    </xf>
    <xf numFmtId="0" fontId="4" fillId="0" borderId="13" xfId="1" applyFont="1" applyBorder="1" applyAlignment="1">
      <alignment horizontal="center"/>
    </xf>
    <xf numFmtId="0" fontId="4" fillId="0" borderId="12" xfId="1" applyFont="1" applyBorder="1" applyAlignment="1">
      <alignment horizontal="center"/>
    </xf>
    <xf numFmtId="0" fontId="4" fillId="0" borderId="14" xfId="1" applyFont="1" applyBorder="1" applyAlignment="1">
      <alignment vertical="center" wrapText="1"/>
    </xf>
    <xf numFmtId="0" fontId="4" fillId="0" borderId="10" xfId="1" applyFont="1" applyBorder="1" applyAlignment="1">
      <alignment vertical="center" wrapText="1"/>
    </xf>
    <xf numFmtId="0" fontId="5" fillId="0" borderId="8" xfId="1" applyFont="1" applyBorder="1" applyAlignment="1">
      <alignment vertical="top" wrapText="1"/>
    </xf>
    <xf numFmtId="0" fontId="5" fillId="0" borderId="0" xfId="1" applyFont="1" applyBorder="1" applyAlignment="1">
      <alignment vertical="top" wrapText="1"/>
    </xf>
    <xf numFmtId="0" fontId="5" fillId="0" borderId="9" xfId="1" applyFont="1" applyBorder="1" applyAlignment="1">
      <alignment vertical="top" wrapText="1"/>
    </xf>
    <xf numFmtId="0" fontId="4" fillId="0" borderId="15" xfId="1" applyFont="1" applyBorder="1" applyAlignment="1">
      <alignment vertical="center" wrapText="1"/>
    </xf>
    <xf numFmtId="0" fontId="5" fillId="0" borderId="11" xfId="1" applyFont="1" applyFill="1" applyBorder="1" applyAlignment="1">
      <alignment vertical="center" wrapText="1"/>
    </xf>
    <xf numFmtId="0" fontId="5" fillId="0" borderId="12" xfId="1" applyFont="1" applyFill="1" applyBorder="1" applyAlignment="1">
      <alignment vertical="center" wrapText="1"/>
    </xf>
    <xf numFmtId="0" fontId="4" fillId="0" borderId="11" xfId="1" applyFont="1" applyBorder="1" applyAlignment="1">
      <alignment horizontal="left" vertical="center" wrapText="1"/>
    </xf>
    <xf numFmtId="0" fontId="10" fillId="0" borderId="13" xfId="1" applyFont="1" applyBorder="1" applyAlignment="1">
      <alignment horizontal="left" vertical="center" wrapText="1"/>
    </xf>
    <xf numFmtId="0" fontId="0" fillId="0" borderId="12" xfId="0" applyBorder="1" applyAlignment="1">
      <alignment vertical="center" wrapText="1"/>
    </xf>
    <xf numFmtId="0" fontId="1" fillId="0" borderId="13" xfId="1" applyFont="1" applyBorder="1" applyAlignment="1">
      <alignment horizontal="left" vertical="center" wrapText="1"/>
    </xf>
    <xf numFmtId="0" fontId="0" fillId="0" borderId="12" xfId="0" applyFont="1" applyBorder="1" applyAlignment="1">
      <alignment vertical="center" wrapText="1"/>
    </xf>
    <xf numFmtId="0" fontId="5" fillId="0" borderId="13" xfId="1" applyFont="1" applyBorder="1" applyAlignment="1">
      <alignment horizontal="left" vertical="center" wrapText="1"/>
    </xf>
    <xf numFmtId="0" fontId="5" fillId="0" borderId="11" xfId="1" quotePrefix="1" applyFont="1" applyBorder="1" applyAlignment="1">
      <alignment horizontal="left" vertical="center" wrapText="1"/>
    </xf>
    <xf numFmtId="0" fontId="4" fillId="0" borderId="1" xfId="1" applyFont="1" applyBorder="1" applyAlignment="1">
      <alignment horizontal="center"/>
    </xf>
    <xf numFmtId="0" fontId="5" fillId="0" borderId="1" xfId="1" applyFont="1" applyBorder="1" applyAlignment="1">
      <alignment vertical="center" wrapText="1"/>
    </xf>
    <xf numFmtId="0" fontId="1" fillId="0" borderId="1" xfId="1" applyBorder="1" applyAlignment="1">
      <alignment vertical="center" wrapText="1"/>
    </xf>
    <xf numFmtId="0" fontId="4" fillId="0" borderId="11" xfId="1" applyFont="1" applyBorder="1" applyAlignment="1">
      <alignment vertical="center" wrapText="1"/>
    </xf>
    <xf numFmtId="0" fontId="5" fillId="0" borderId="10" xfId="1" applyFont="1" applyBorder="1" applyAlignment="1">
      <alignment vertical="top" wrapText="1"/>
    </xf>
    <xf numFmtId="0" fontId="4" fillId="0" borderId="1" xfId="1" applyFont="1" applyBorder="1" applyAlignment="1">
      <alignment horizontal="center" vertical="center" wrapText="1"/>
    </xf>
    <xf numFmtId="0" fontId="5" fillId="0" borderId="1" xfId="1" applyFont="1" applyBorder="1" applyAlignment="1">
      <alignment horizontal="left" vertical="center" wrapText="1"/>
    </xf>
    <xf numFmtId="0" fontId="4" fillId="0" borderId="1" xfId="1" applyFont="1" applyBorder="1" applyAlignment="1">
      <alignment horizontal="center" vertical="top" wrapText="1"/>
    </xf>
    <xf numFmtId="0" fontId="2" fillId="0" borderId="1" xfId="1" applyFont="1" applyBorder="1" applyAlignment="1">
      <alignment horizontal="center" vertical="center"/>
    </xf>
    <xf numFmtId="0" fontId="4" fillId="0" borderId="1" xfId="1" applyFont="1" applyBorder="1" applyAlignment="1">
      <alignment horizontal="left"/>
    </xf>
    <xf numFmtId="0" fontId="0" fillId="0" borderId="12" xfId="0" applyBorder="1" applyAlignment="1">
      <alignment horizontal="left" vertical="center" wrapText="1"/>
    </xf>
    <xf numFmtId="0" fontId="5" fillId="0" borderId="11" xfId="1" applyFont="1" applyBorder="1" applyAlignment="1">
      <alignment horizontal="left" vertical="center" wrapText="1" indent="2"/>
    </xf>
    <xf numFmtId="0" fontId="1" fillId="0" borderId="13" xfId="1" applyFont="1" applyBorder="1" applyAlignment="1">
      <alignment horizontal="left" vertical="center" wrapText="1" indent="2"/>
    </xf>
    <xf numFmtId="0" fontId="0" fillId="0" borderId="12" xfId="0" applyFont="1" applyBorder="1" applyAlignment="1">
      <alignment horizontal="left" vertical="center" wrapText="1"/>
    </xf>
  </cellXfs>
  <cellStyles count="4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2"/>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1"/>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3578678</xdr:colOff>
      <xdr:row>2</xdr:row>
      <xdr:rowOff>28575</xdr:rowOff>
    </xdr:from>
    <xdr:to>
      <xdr:col>1</xdr:col>
      <xdr:colOff>4572000</xdr:colOff>
      <xdr:row>2</xdr:row>
      <xdr:rowOff>552450</xdr:rowOff>
    </xdr:to>
    <xdr:pic>
      <xdr:nvPicPr>
        <xdr:cNvPr id="2" name="Picture 1" descr="Logonew.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1357" y="559254"/>
          <a:ext cx="99332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3578678</xdr:colOff>
      <xdr:row>2</xdr:row>
      <xdr:rowOff>28575</xdr:rowOff>
    </xdr:from>
    <xdr:to>
      <xdr:col>1</xdr:col>
      <xdr:colOff>4572000</xdr:colOff>
      <xdr:row>2</xdr:row>
      <xdr:rowOff>552450</xdr:rowOff>
    </xdr:to>
    <xdr:pic>
      <xdr:nvPicPr>
        <xdr:cNvPr id="2" name="Picture 1" descr="Logonew.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4553" y="552450"/>
          <a:ext cx="99332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1"/>
  <sheetViews>
    <sheetView tabSelected="1" zoomScale="70" zoomScaleNormal="70" workbookViewId="0">
      <selection activeCell="B10" sqref="B10:C10"/>
    </sheetView>
  </sheetViews>
  <sheetFormatPr defaultColWidth="9.26953125" defaultRowHeight="19.5" customHeight="1"/>
  <cols>
    <col min="1" max="1" width="19.26953125" style="2" customWidth="1"/>
    <col min="2" max="2" width="71.26953125" style="2" customWidth="1"/>
    <col min="3" max="3" width="41.81640625" style="41" customWidth="1"/>
    <col min="4" max="4" width="33.7265625" style="2" customWidth="1"/>
    <col min="5" max="5" width="3" style="1" customWidth="1"/>
    <col min="6" max="6" width="5.7265625" style="2" customWidth="1"/>
    <col min="7" max="256" width="9.26953125" style="2"/>
    <col min="257" max="257" width="20.54296875" style="2" customWidth="1"/>
    <col min="258" max="258" width="71.26953125" style="2" customWidth="1"/>
    <col min="259" max="259" width="25.26953125" style="2" customWidth="1"/>
    <col min="260" max="260" width="33.7265625" style="2" customWidth="1"/>
    <col min="261" max="261" width="3" style="2" customWidth="1"/>
    <col min="262" max="262" width="5.7265625" style="2" customWidth="1"/>
    <col min="263" max="512" width="9.26953125" style="2"/>
    <col min="513" max="513" width="20.54296875" style="2" customWidth="1"/>
    <col min="514" max="514" width="71.26953125" style="2" customWidth="1"/>
    <col min="515" max="515" width="25.26953125" style="2" customWidth="1"/>
    <col min="516" max="516" width="33.7265625" style="2" customWidth="1"/>
    <col min="517" max="517" width="3" style="2" customWidth="1"/>
    <col min="518" max="518" width="5.7265625" style="2" customWidth="1"/>
    <col min="519" max="768" width="9.26953125" style="2"/>
    <col min="769" max="769" width="20.54296875" style="2" customWidth="1"/>
    <col min="770" max="770" width="71.26953125" style="2" customWidth="1"/>
    <col min="771" max="771" width="25.26953125" style="2" customWidth="1"/>
    <col min="772" max="772" width="33.7265625" style="2" customWidth="1"/>
    <col min="773" max="773" width="3" style="2" customWidth="1"/>
    <col min="774" max="774" width="5.7265625" style="2" customWidth="1"/>
    <col min="775" max="1024" width="9.26953125" style="2"/>
    <col min="1025" max="1025" width="20.54296875" style="2" customWidth="1"/>
    <col min="1026" max="1026" width="71.26953125" style="2" customWidth="1"/>
    <col min="1027" max="1027" width="25.26953125" style="2" customWidth="1"/>
    <col min="1028" max="1028" width="33.7265625" style="2" customWidth="1"/>
    <col min="1029" max="1029" width="3" style="2" customWidth="1"/>
    <col min="1030" max="1030" width="5.7265625" style="2" customWidth="1"/>
    <col min="1031" max="1280" width="9.26953125" style="2"/>
    <col min="1281" max="1281" width="20.54296875" style="2" customWidth="1"/>
    <col min="1282" max="1282" width="71.26953125" style="2" customWidth="1"/>
    <col min="1283" max="1283" width="25.26953125" style="2" customWidth="1"/>
    <col min="1284" max="1284" width="33.7265625" style="2" customWidth="1"/>
    <col min="1285" max="1285" width="3" style="2" customWidth="1"/>
    <col min="1286" max="1286" width="5.7265625" style="2" customWidth="1"/>
    <col min="1287" max="1536" width="9.26953125" style="2"/>
    <col min="1537" max="1537" width="20.54296875" style="2" customWidth="1"/>
    <col min="1538" max="1538" width="71.26953125" style="2" customWidth="1"/>
    <col min="1539" max="1539" width="25.26953125" style="2" customWidth="1"/>
    <col min="1540" max="1540" width="33.7265625" style="2" customWidth="1"/>
    <col min="1541" max="1541" width="3" style="2" customWidth="1"/>
    <col min="1542" max="1542" width="5.7265625" style="2" customWidth="1"/>
    <col min="1543" max="1792" width="9.26953125" style="2"/>
    <col min="1793" max="1793" width="20.54296875" style="2" customWidth="1"/>
    <col min="1794" max="1794" width="71.26953125" style="2" customWidth="1"/>
    <col min="1795" max="1795" width="25.26953125" style="2" customWidth="1"/>
    <col min="1796" max="1796" width="33.7265625" style="2" customWidth="1"/>
    <col min="1797" max="1797" width="3" style="2" customWidth="1"/>
    <col min="1798" max="1798" width="5.7265625" style="2" customWidth="1"/>
    <col min="1799" max="2048" width="9.26953125" style="2"/>
    <col min="2049" max="2049" width="20.54296875" style="2" customWidth="1"/>
    <col min="2050" max="2050" width="71.26953125" style="2" customWidth="1"/>
    <col min="2051" max="2051" width="25.26953125" style="2" customWidth="1"/>
    <col min="2052" max="2052" width="33.7265625" style="2" customWidth="1"/>
    <col min="2053" max="2053" width="3" style="2" customWidth="1"/>
    <col min="2054" max="2054" width="5.7265625" style="2" customWidth="1"/>
    <col min="2055" max="2304" width="9.26953125" style="2"/>
    <col min="2305" max="2305" width="20.54296875" style="2" customWidth="1"/>
    <col min="2306" max="2306" width="71.26953125" style="2" customWidth="1"/>
    <col min="2307" max="2307" width="25.26953125" style="2" customWidth="1"/>
    <col min="2308" max="2308" width="33.7265625" style="2" customWidth="1"/>
    <col min="2309" max="2309" width="3" style="2" customWidth="1"/>
    <col min="2310" max="2310" width="5.7265625" style="2" customWidth="1"/>
    <col min="2311" max="2560" width="9.26953125" style="2"/>
    <col min="2561" max="2561" width="20.54296875" style="2" customWidth="1"/>
    <col min="2562" max="2562" width="71.26953125" style="2" customWidth="1"/>
    <col min="2563" max="2563" width="25.26953125" style="2" customWidth="1"/>
    <col min="2564" max="2564" width="33.7265625" style="2" customWidth="1"/>
    <col min="2565" max="2565" width="3" style="2" customWidth="1"/>
    <col min="2566" max="2566" width="5.7265625" style="2" customWidth="1"/>
    <col min="2567" max="2816" width="9.26953125" style="2"/>
    <col min="2817" max="2817" width="20.54296875" style="2" customWidth="1"/>
    <col min="2818" max="2818" width="71.26953125" style="2" customWidth="1"/>
    <col min="2819" max="2819" width="25.26953125" style="2" customWidth="1"/>
    <col min="2820" max="2820" width="33.7265625" style="2" customWidth="1"/>
    <col min="2821" max="2821" width="3" style="2" customWidth="1"/>
    <col min="2822" max="2822" width="5.7265625" style="2" customWidth="1"/>
    <col min="2823" max="3072" width="9.26953125" style="2"/>
    <col min="3073" max="3073" width="20.54296875" style="2" customWidth="1"/>
    <col min="3074" max="3074" width="71.26953125" style="2" customWidth="1"/>
    <col min="3075" max="3075" width="25.26953125" style="2" customWidth="1"/>
    <col min="3076" max="3076" width="33.7265625" style="2" customWidth="1"/>
    <col min="3077" max="3077" width="3" style="2" customWidth="1"/>
    <col min="3078" max="3078" width="5.7265625" style="2" customWidth="1"/>
    <col min="3079" max="3328" width="9.26953125" style="2"/>
    <col min="3329" max="3329" width="20.54296875" style="2" customWidth="1"/>
    <col min="3330" max="3330" width="71.26953125" style="2" customWidth="1"/>
    <col min="3331" max="3331" width="25.26953125" style="2" customWidth="1"/>
    <col min="3332" max="3332" width="33.7265625" style="2" customWidth="1"/>
    <col min="3333" max="3333" width="3" style="2" customWidth="1"/>
    <col min="3334" max="3334" width="5.7265625" style="2" customWidth="1"/>
    <col min="3335" max="3584" width="9.26953125" style="2"/>
    <col min="3585" max="3585" width="20.54296875" style="2" customWidth="1"/>
    <col min="3586" max="3586" width="71.26953125" style="2" customWidth="1"/>
    <col min="3587" max="3587" width="25.26953125" style="2" customWidth="1"/>
    <col min="3588" max="3588" width="33.7265625" style="2" customWidth="1"/>
    <col min="3589" max="3589" width="3" style="2" customWidth="1"/>
    <col min="3590" max="3590" width="5.7265625" style="2" customWidth="1"/>
    <col min="3591" max="3840" width="9.26953125" style="2"/>
    <col min="3841" max="3841" width="20.54296875" style="2" customWidth="1"/>
    <col min="3842" max="3842" width="71.26953125" style="2" customWidth="1"/>
    <col min="3843" max="3843" width="25.26953125" style="2" customWidth="1"/>
    <col min="3844" max="3844" width="33.7265625" style="2" customWidth="1"/>
    <col min="3845" max="3845" width="3" style="2" customWidth="1"/>
    <col min="3846" max="3846" width="5.7265625" style="2" customWidth="1"/>
    <col min="3847" max="4096" width="9.26953125" style="2"/>
    <col min="4097" max="4097" width="20.54296875" style="2" customWidth="1"/>
    <col min="4098" max="4098" width="71.26953125" style="2" customWidth="1"/>
    <col min="4099" max="4099" width="25.26953125" style="2" customWidth="1"/>
    <col min="4100" max="4100" width="33.7265625" style="2" customWidth="1"/>
    <col min="4101" max="4101" width="3" style="2" customWidth="1"/>
    <col min="4102" max="4102" width="5.7265625" style="2" customWidth="1"/>
    <col min="4103" max="4352" width="9.26953125" style="2"/>
    <col min="4353" max="4353" width="20.54296875" style="2" customWidth="1"/>
    <col min="4354" max="4354" width="71.26953125" style="2" customWidth="1"/>
    <col min="4355" max="4355" width="25.26953125" style="2" customWidth="1"/>
    <col min="4356" max="4356" width="33.7265625" style="2" customWidth="1"/>
    <col min="4357" max="4357" width="3" style="2" customWidth="1"/>
    <col min="4358" max="4358" width="5.7265625" style="2" customWidth="1"/>
    <col min="4359" max="4608" width="9.26953125" style="2"/>
    <col min="4609" max="4609" width="20.54296875" style="2" customWidth="1"/>
    <col min="4610" max="4610" width="71.26953125" style="2" customWidth="1"/>
    <col min="4611" max="4611" width="25.26953125" style="2" customWidth="1"/>
    <col min="4612" max="4612" width="33.7265625" style="2" customWidth="1"/>
    <col min="4613" max="4613" width="3" style="2" customWidth="1"/>
    <col min="4614" max="4614" width="5.7265625" style="2" customWidth="1"/>
    <col min="4615" max="4864" width="9.26953125" style="2"/>
    <col min="4865" max="4865" width="20.54296875" style="2" customWidth="1"/>
    <col min="4866" max="4866" width="71.26953125" style="2" customWidth="1"/>
    <col min="4867" max="4867" width="25.26953125" style="2" customWidth="1"/>
    <col min="4868" max="4868" width="33.7265625" style="2" customWidth="1"/>
    <col min="4869" max="4869" width="3" style="2" customWidth="1"/>
    <col min="4870" max="4870" width="5.7265625" style="2" customWidth="1"/>
    <col min="4871" max="5120" width="9.26953125" style="2"/>
    <col min="5121" max="5121" width="20.54296875" style="2" customWidth="1"/>
    <col min="5122" max="5122" width="71.26953125" style="2" customWidth="1"/>
    <col min="5123" max="5123" width="25.26953125" style="2" customWidth="1"/>
    <col min="5124" max="5124" width="33.7265625" style="2" customWidth="1"/>
    <col min="5125" max="5125" width="3" style="2" customWidth="1"/>
    <col min="5126" max="5126" width="5.7265625" style="2" customWidth="1"/>
    <col min="5127" max="5376" width="9.26953125" style="2"/>
    <col min="5377" max="5377" width="20.54296875" style="2" customWidth="1"/>
    <col min="5378" max="5378" width="71.26953125" style="2" customWidth="1"/>
    <col min="5379" max="5379" width="25.26953125" style="2" customWidth="1"/>
    <col min="5380" max="5380" width="33.7265625" style="2" customWidth="1"/>
    <col min="5381" max="5381" width="3" style="2" customWidth="1"/>
    <col min="5382" max="5382" width="5.7265625" style="2" customWidth="1"/>
    <col min="5383" max="5632" width="9.26953125" style="2"/>
    <col min="5633" max="5633" width="20.54296875" style="2" customWidth="1"/>
    <col min="5634" max="5634" width="71.26953125" style="2" customWidth="1"/>
    <col min="5635" max="5635" width="25.26953125" style="2" customWidth="1"/>
    <col min="5636" max="5636" width="33.7265625" style="2" customWidth="1"/>
    <col min="5637" max="5637" width="3" style="2" customWidth="1"/>
    <col min="5638" max="5638" width="5.7265625" style="2" customWidth="1"/>
    <col min="5639" max="5888" width="9.26953125" style="2"/>
    <col min="5889" max="5889" width="20.54296875" style="2" customWidth="1"/>
    <col min="5890" max="5890" width="71.26953125" style="2" customWidth="1"/>
    <col min="5891" max="5891" width="25.26953125" style="2" customWidth="1"/>
    <col min="5892" max="5892" width="33.7265625" style="2" customWidth="1"/>
    <col min="5893" max="5893" width="3" style="2" customWidth="1"/>
    <col min="5894" max="5894" width="5.7265625" style="2" customWidth="1"/>
    <col min="5895" max="6144" width="9.26953125" style="2"/>
    <col min="6145" max="6145" width="20.54296875" style="2" customWidth="1"/>
    <col min="6146" max="6146" width="71.26953125" style="2" customWidth="1"/>
    <col min="6147" max="6147" width="25.26953125" style="2" customWidth="1"/>
    <col min="6148" max="6148" width="33.7265625" style="2" customWidth="1"/>
    <col min="6149" max="6149" width="3" style="2" customWidth="1"/>
    <col min="6150" max="6150" width="5.7265625" style="2" customWidth="1"/>
    <col min="6151" max="6400" width="9.26953125" style="2"/>
    <col min="6401" max="6401" width="20.54296875" style="2" customWidth="1"/>
    <col min="6402" max="6402" width="71.26953125" style="2" customWidth="1"/>
    <col min="6403" max="6403" width="25.26953125" style="2" customWidth="1"/>
    <col min="6404" max="6404" width="33.7265625" style="2" customWidth="1"/>
    <col min="6405" max="6405" width="3" style="2" customWidth="1"/>
    <col min="6406" max="6406" width="5.7265625" style="2" customWidth="1"/>
    <col min="6407" max="6656" width="9.26953125" style="2"/>
    <col min="6657" max="6657" width="20.54296875" style="2" customWidth="1"/>
    <col min="6658" max="6658" width="71.26953125" style="2" customWidth="1"/>
    <col min="6659" max="6659" width="25.26953125" style="2" customWidth="1"/>
    <col min="6660" max="6660" width="33.7265625" style="2" customWidth="1"/>
    <col min="6661" max="6661" width="3" style="2" customWidth="1"/>
    <col min="6662" max="6662" width="5.7265625" style="2" customWidth="1"/>
    <col min="6663" max="6912" width="9.26953125" style="2"/>
    <col min="6913" max="6913" width="20.54296875" style="2" customWidth="1"/>
    <col min="6914" max="6914" width="71.26953125" style="2" customWidth="1"/>
    <col min="6915" max="6915" width="25.26953125" style="2" customWidth="1"/>
    <col min="6916" max="6916" width="33.7265625" style="2" customWidth="1"/>
    <col min="6917" max="6917" width="3" style="2" customWidth="1"/>
    <col min="6918" max="6918" width="5.7265625" style="2" customWidth="1"/>
    <col min="6919" max="7168" width="9.26953125" style="2"/>
    <col min="7169" max="7169" width="20.54296875" style="2" customWidth="1"/>
    <col min="7170" max="7170" width="71.26953125" style="2" customWidth="1"/>
    <col min="7171" max="7171" width="25.26953125" style="2" customWidth="1"/>
    <col min="7172" max="7172" width="33.7265625" style="2" customWidth="1"/>
    <col min="7173" max="7173" width="3" style="2" customWidth="1"/>
    <col min="7174" max="7174" width="5.7265625" style="2" customWidth="1"/>
    <col min="7175" max="7424" width="9.26953125" style="2"/>
    <col min="7425" max="7425" width="20.54296875" style="2" customWidth="1"/>
    <col min="7426" max="7426" width="71.26953125" style="2" customWidth="1"/>
    <col min="7427" max="7427" width="25.26953125" style="2" customWidth="1"/>
    <col min="7428" max="7428" width="33.7265625" style="2" customWidth="1"/>
    <col min="7429" max="7429" width="3" style="2" customWidth="1"/>
    <col min="7430" max="7430" width="5.7265625" style="2" customWidth="1"/>
    <col min="7431" max="7680" width="9.26953125" style="2"/>
    <col min="7681" max="7681" width="20.54296875" style="2" customWidth="1"/>
    <col min="7682" max="7682" width="71.26953125" style="2" customWidth="1"/>
    <col min="7683" max="7683" width="25.26953125" style="2" customWidth="1"/>
    <col min="7684" max="7684" width="33.7265625" style="2" customWidth="1"/>
    <col min="7685" max="7685" width="3" style="2" customWidth="1"/>
    <col min="7686" max="7686" width="5.7265625" style="2" customWidth="1"/>
    <col min="7687" max="7936" width="9.26953125" style="2"/>
    <col min="7937" max="7937" width="20.54296875" style="2" customWidth="1"/>
    <col min="7938" max="7938" width="71.26953125" style="2" customWidth="1"/>
    <col min="7939" max="7939" width="25.26953125" style="2" customWidth="1"/>
    <col min="7940" max="7940" width="33.7265625" style="2" customWidth="1"/>
    <col min="7941" max="7941" width="3" style="2" customWidth="1"/>
    <col min="7942" max="7942" width="5.7265625" style="2" customWidth="1"/>
    <col min="7943" max="8192" width="9.26953125" style="2"/>
    <col min="8193" max="8193" width="20.54296875" style="2" customWidth="1"/>
    <col min="8194" max="8194" width="71.26953125" style="2" customWidth="1"/>
    <col min="8195" max="8195" width="25.26953125" style="2" customWidth="1"/>
    <col min="8196" max="8196" width="33.7265625" style="2" customWidth="1"/>
    <col min="8197" max="8197" width="3" style="2" customWidth="1"/>
    <col min="8198" max="8198" width="5.7265625" style="2" customWidth="1"/>
    <col min="8199" max="8448" width="9.26953125" style="2"/>
    <col min="8449" max="8449" width="20.54296875" style="2" customWidth="1"/>
    <col min="8450" max="8450" width="71.26953125" style="2" customWidth="1"/>
    <col min="8451" max="8451" width="25.26953125" style="2" customWidth="1"/>
    <col min="8452" max="8452" width="33.7265625" style="2" customWidth="1"/>
    <col min="8453" max="8453" width="3" style="2" customWidth="1"/>
    <col min="8454" max="8454" width="5.7265625" style="2" customWidth="1"/>
    <col min="8455" max="8704" width="9.26953125" style="2"/>
    <col min="8705" max="8705" width="20.54296875" style="2" customWidth="1"/>
    <col min="8706" max="8706" width="71.26953125" style="2" customWidth="1"/>
    <col min="8707" max="8707" width="25.26953125" style="2" customWidth="1"/>
    <col min="8708" max="8708" width="33.7265625" style="2" customWidth="1"/>
    <col min="8709" max="8709" width="3" style="2" customWidth="1"/>
    <col min="8710" max="8710" width="5.7265625" style="2" customWidth="1"/>
    <col min="8711" max="8960" width="9.26953125" style="2"/>
    <col min="8961" max="8961" width="20.54296875" style="2" customWidth="1"/>
    <col min="8962" max="8962" width="71.26953125" style="2" customWidth="1"/>
    <col min="8963" max="8963" width="25.26953125" style="2" customWidth="1"/>
    <col min="8964" max="8964" width="33.7265625" style="2" customWidth="1"/>
    <col min="8965" max="8965" width="3" style="2" customWidth="1"/>
    <col min="8966" max="8966" width="5.7265625" style="2" customWidth="1"/>
    <col min="8967" max="9216" width="9.26953125" style="2"/>
    <col min="9217" max="9217" width="20.54296875" style="2" customWidth="1"/>
    <col min="9218" max="9218" width="71.26953125" style="2" customWidth="1"/>
    <col min="9219" max="9219" width="25.26953125" style="2" customWidth="1"/>
    <col min="9220" max="9220" width="33.7265625" style="2" customWidth="1"/>
    <col min="9221" max="9221" width="3" style="2" customWidth="1"/>
    <col min="9222" max="9222" width="5.7265625" style="2" customWidth="1"/>
    <col min="9223" max="9472" width="9.26953125" style="2"/>
    <col min="9473" max="9473" width="20.54296875" style="2" customWidth="1"/>
    <col min="9474" max="9474" width="71.26953125" style="2" customWidth="1"/>
    <col min="9475" max="9475" width="25.26953125" style="2" customWidth="1"/>
    <col min="9476" max="9476" width="33.7265625" style="2" customWidth="1"/>
    <col min="9477" max="9477" width="3" style="2" customWidth="1"/>
    <col min="9478" max="9478" width="5.7265625" style="2" customWidth="1"/>
    <col min="9479" max="9728" width="9.26953125" style="2"/>
    <col min="9729" max="9729" width="20.54296875" style="2" customWidth="1"/>
    <col min="9730" max="9730" width="71.26953125" style="2" customWidth="1"/>
    <col min="9731" max="9731" width="25.26953125" style="2" customWidth="1"/>
    <col min="9732" max="9732" width="33.7265625" style="2" customWidth="1"/>
    <col min="9733" max="9733" width="3" style="2" customWidth="1"/>
    <col min="9734" max="9734" width="5.7265625" style="2" customWidth="1"/>
    <col min="9735" max="9984" width="9.26953125" style="2"/>
    <col min="9985" max="9985" width="20.54296875" style="2" customWidth="1"/>
    <col min="9986" max="9986" width="71.26953125" style="2" customWidth="1"/>
    <col min="9987" max="9987" width="25.26953125" style="2" customWidth="1"/>
    <col min="9988" max="9988" width="33.7265625" style="2" customWidth="1"/>
    <col min="9989" max="9989" width="3" style="2" customWidth="1"/>
    <col min="9990" max="9990" width="5.7265625" style="2" customWidth="1"/>
    <col min="9991" max="10240" width="9.26953125" style="2"/>
    <col min="10241" max="10241" width="20.54296875" style="2" customWidth="1"/>
    <col min="10242" max="10242" width="71.26953125" style="2" customWidth="1"/>
    <col min="10243" max="10243" width="25.26953125" style="2" customWidth="1"/>
    <col min="10244" max="10244" width="33.7265625" style="2" customWidth="1"/>
    <col min="10245" max="10245" width="3" style="2" customWidth="1"/>
    <col min="10246" max="10246" width="5.7265625" style="2" customWidth="1"/>
    <col min="10247" max="10496" width="9.26953125" style="2"/>
    <col min="10497" max="10497" width="20.54296875" style="2" customWidth="1"/>
    <col min="10498" max="10498" width="71.26953125" style="2" customWidth="1"/>
    <col min="10499" max="10499" width="25.26953125" style="2" customWidth="1"/>
    <col min="10500" max="10500" width="33.7265625" style="2" customWidth="1"/>
    <col min="10501" max="10501" width="3" style="2" customWidth="1"/>
    <col min="10502" max="10502" width="5.7265625" style="2" customWidth="1"/>
    <col min="10503" max="10752" width="9.26953125" style="2"/>
    <col min="10753" max="10753" width="20.54296875" style="2" customWidth="1"/>
    <col min="10754" max="10754" width="71.26953125" style="2" customWidth="1"/>
    <col min="10755" max="10755" width="25.26953125" style="2" customWidth="1"/>
    <col min="10756" max="10756" width="33.7265625" style="2" customWidth="1"/>
    <col min="10757" max="10757" width="3" style="2" customWidth="1"/>
    <col min="10758" max="10758" width="5.7265625" style="2" customWidth="1"/>
    <col min="10759" max="11008" width="9.26953125" style="2"/>
    <col min="11009" max="11009" width="20.54296875" style="2" customWidth="1"/>
    <col min="11010" max="11010" width="71.26953125" style="2" customWidth="1"/>
    <col min="11011" max="11011" width="25.26953125" style="2" customWidth="1"/>
    <col min="11012" max="11012" width="33.7265625" style="2" customWidth="1"/>
    <col min="11013" max="11013" width="3" style="2" customWidth="1"/>
    <col min="11014" max="11014" width="5.7265625" style="2" customWidth="1"/>
    <col min="11015" max="11264" width="9.26953125" style="2"/>
    <col min="11265" max="11265" width="20.54296875" style="2" customWidth="1"/>
    <col min="11266" max="11266" width="71.26953125" style="2" customWidth="1"/>
    <col min="11267" max="11267" width="25.26953125" style="2" customWidth="1"/>
    <col min="11268" max="11268" width="33.7265625" style="2" customWidth="1"/>
    <col min="11269" max="11269" width="3" style="2" customWidth="1"/>
    <col min="11270" max="11270" width="5.7265625" style="2" customWidth="1"/>
    <col min="11271" max="11520" width="9.26953125" style="2"/>
    <col min="11521" max="11521" width="20.54296875" style="2" customWidth="1"/>
    <col min="11522" max="11522" width="71.26953125" style="2" customWidth="1"/>
    <col min="11523" max="11523" width="25.26953125" style="2" customWidth="1"/>
    <col min="11524" max="11524" width="33.7265625" style="2" customWidth="1"/>
    <col min="11525" max="11525" width="3" style="2" customWidth="1"/>
    <col min="11526" max="11526" width="5.7265625" style="2" customWidth="1"/>
    <col min="11527" max="11776" width="9.26953125" style="2"/>
    <col min="11777" max="11777" width="20.54296875" style="2" customWidth="1"/>
    <col min="11778" max="11778" width="71.26953125" style="2" customWidth="1"/>
    <col min="11779" max="11779" width="25.26953125" style="2" customWidth="1"/>
    <col min="11780" max="11780" width="33.7265625" style="2" customWidth="1"/>
    <col min="11781" max="11781" width="3" style="2" customWidth="1"/>
    <col min="11782" max="11782" width="5.7265625" style="2" customWidth="1"/>
    <col min="11783" max="12032" width="9.26953125" style="2"/>
    <col min="12033" max="12033" width="20.54296875" style="2" customWidth="1"/>
    <col min="12034" max="12034" width="71.26953125" style="2" customWidth="1"/>
    <col min="12035" max="12035" width="25.26953125" style="2" customWidth="1"/>
    <col min="12036" max="12036" width="33.7265625" style="2" customWidth="1"/>
    <col min="12037" max="12037" width="3" style="2" customWidth="1"/>
    <col min="12038" max="12038" width="5.7265625" style="2" customWidth="1"/>
    <col min="12039" max="12288" width="9.26953125" style="2"/>
    <col min="12289" max="12289" width="20.54296875" style="2" customWidth="1"/>
    <col min="12290" max="12290" width="71.26953125" style="2" customWidth="1"/>
    <col min="12291" max="12291" width="25.26953125" style="2" customWidth="1"/>
    <col min="12292" max="12292" width="33.7265625" style="2" customWidth="1"/>
    <col min="12293" max="12293" width="3" style="2" customWidth="1"/>
    <col min="12294" max="12294" width="5.7265625" style="2" customWidth="1"/>
    <col min="12295" max="12544" width="9.26953125" style="2"/>
    <col min="12545" max="12545" width="20.54296875" style="2" customWidth="1"/>
    <col min="12546" max="12546" width="71.26953125" style="2" customWidth="1"/>
    <col min="12547" max="12547" width="25.26953125" style="2" customWidth="1"/>
    <col min="12548" max="12548" width="33.7265625" style="2" customWidth="1"/>
    <col min="12549" max="12549" width="3" style="2" customWidth="1"/>
    <col min="12550" max="12550" width="5.7265625" style="2" customWidth="1"/>
    <col min="12551" max="12800" width="9.26953125" style="2"/>
    <col min="12801" max="12801" width="20.54296875" style="2" customWidth="1"/>
    <col min="12802" max="12802" width="71.26953125" style="2" customWidth="1"/>
    <col min="12803" max="12803" width="25.26953125" style="2" customWidth="1"/>
    <col min="12804" max="12804" width="33.7265625" style="2" customWidth="1"/>
    <col min="12805" max="12805" width="3" style="2" customWidth="1"/>
    <col min="12806" max="12806" width="5.7265625" style="2" customWidth="1"/>
    <col min="12807" max="13056" width="9.26953125" style="2"/>
    <col min="13057" max="13057" width="20.54296875" style="2" customWidth="1"/>
    <col min="13058" max="13058" width="71.26953125" style="2" customWidth="1"/>
    <col min="13059" max="13059" width="25.26953125" style="2" customWidth="1"/>
    <col min="13060" max="13060" width="33.7265625" style="2" customWidth="1"/>
    <col min="13061" max="13061" width="3" style="2" customWidth="1"/>
    <col min="13062" max="13062" width="5.7265625" style="2" customWidth="1"/>
    <col min="13063" max="13312" width="9.26953125" style="2"/>
    <col min="13313" max="13313" width="20.54296875" style="2" customWidth="1"/>
    <col min="13314" max="13314" width="71.26953125" style="2" customWidth="1"/>
    <col min="13315" max="13315" width="25.26953125" style="2" customWidth="1"/>
    <col min="13316" max="13316" width="33.7265625" style="2" customWidth="1"/>
    <col min="13317" max="13317" width="3" style="2" customWidth="1"/>
    <col min="13318" max="13318" width="5.7265625" style="2" customWidth="1"/>
    <col min="13319" max="13568" width="9.26953125" style="2"/>
    <col min="13569" max="13569" width="20.54296875" style="2" customWidth="1"/>
    <col min="13570" max="13570" width="71.26953125" style="2" customWidth="1"/>
    <col min="13571" max="13571" width="25.26953125" style="2" customWidth="1"/>
    <col min="13572" max="13572" width="33.7265625" style="2" customWidth="1"/>
    <col min="13573" max="13573" width="3" style="2" customWidth="1"/>
    <col min="13574" max="13574" width="5.7265625" style="2" customWidth="1"/>
    <col min="13575" max="13824" width="9.26953125" style="2"/>
    <col min="13825" max="13825" width="20.54296875" style="2" customWidth="1"/>
    <col min="13826" max="13826" width="71.26953125" style="2" customWidth="1"/>
    <col min="13827" max="13827" width="25.26953125" style="2" customWidth="1"/>
    <col min="13828" max="13828" width="33.7265625" style="2" customWidth="1"/>
    <col min="13829" max="13829" width="3" style="2" customWidth="1"/>
    <col min="13830" max="13830" width="5.7265625" style="2" customWidth="1"/>
    <col min="13831" max="14080" width="9.26953125" style="2"/>
    <col min="14081" max="14081" width="20.54296875" style="2" customWidth="1"/>
    <col min="14082" max="14082" width="71.26953125" style="2" customWidth="1"/>
    <col min="14083" max="14083" width="25.26953125" style="2" customWidth="1"/>
    <col min="14084" max="14084" width="33.7265625" style="2" customWidth="1"/>
    <col min="14085" max="14085" width="3" style="2" customWidth="1"/>
    <col min="14086" max="14086" width="5.7265625" style="2" customWidth="1"/>
    <col min="14087" max="14336" width="9.26953125" style="2"/>
    <col min="14337" max="14337" width="20.54296875" style="2" customWidth="1"/>
    <col min="14338" max="14338" width="71.26953125" style="2" customWidth="1"/>
    <col min="14339" max="14339" width="25.26953125" style="2" customWidth="1"/>
    <col min="14340" max="14340" width="33.7265625" style="2" customWidth="1"/>
    <col min="14341" max="14341" width="3" style="2" customWidth="1"/>
    <col min="14342" max="14342" width="5.7265625" style="2" customWidth="1"/>
    <col min="14343" max="14592" width="9.26953125" style="2"/>
    <col min="14593" max="14593" width="20.54296875" style="2" customWidth="1"/>
    <col min="14594" max="14594" width="71.26953125" style="2" customWidth="1"/>
    <col min="14595" max="14595" width="25.26953125" style="2" customWidth="1"/>
    <col min="14596" max="14596" width="33.7265625" style="2" customWidth="1"/>
    <col min="14597" max="14597" width="3" style="2" customWidth="1"/>
    <col min="14598" max="14598" width="5.7265625" style="2" customWidth="1"/>
    <col min="14599" max="14848" width="9.26953125" style="2"/>
    <col min="14849" max="14849" width="20.54296875" style="2" customWidth="1"/>
    <col min="14850" max="14850" width="71.26953125" style="2" customWidth="1"/>
    <col min="14851" max="14851" width="25.26953125" style="2" customWidth="1"/>
    <col min="14852" max="14852" width="33.7265625" style="2" customWidth="1"/>
    <col min="14853" max="14853" width="3" style="2" customWidth="1"/>
    <col min="14854" max="14854" width="5.7265625" style="2" customWidth="1"/>
    <col min="14855" max="15104" width="9.26953125" style="2"/>
    <col min="15105" max="15105" width="20.54296875" style="2" customWidth="1"/>
    <col min="15106" max="15106" width="71.26953125" style="2" customWidth="1"/>
    <col min="15107" max="15107" width="25.26953125" style="2" customWidth="1"/>
    <col min="15108" max="15108" width="33.7265625" style="2" customWidth="1"/>
    <col min="15109" max="15109" width="3" style="2" customWidth="1"/>
    <col min="15110" max="15110" width="5.7265625" style="2" customWidth="1"/>
    <col min="15111" max="15360" width="9.26953125" style="2"/>
    <col min="15361" max="15361" width="20.54296875" style="2" customWidth="1"/>
    <col min="15362" max="15362" width="71.26953125" style="2" customWidth="1"/>
    <col min="15363" max="15363" width="25.26953125" style="2" customWidth="1"/>
    <col min="15364" max="15364" width="33.7265625" style="2" customWidth="1"/>
    <col min="15365" max="15365" width="3" style="2" customWidth="1"/>
    <col min="15366" max="15366" width="5.7265625" style="2" customWidth="1"/>
    <col min="15367" max="15616" width="9.26953125" style="2"/>
    <col min="15617" max="15617" width="20.54296875" style="2" customWidth="1"/>
    <col min="15618" max="15618" width="71.26953125" style="2" customWidth="1"/>
    <col min="15619" max="15619" width="25.26953125" style="2" customWidth="1"/>
    <col min="15620" max="15620" width="33.7265625" style="2" customWidth="1"/>
    <col min="15621" max="15621" width="3" style="2" customWidth="1"/>
    <col min="15622" max="15622" width="5.7265625" style="2" customWidth="1"/>
    <col min="15623" max="15872" width="9.26953125" style="2"/>
    <col min="15873" max="15873" width="20.54296875" style="2" customWidth="1"/>
    <col min="15874" max="15874" width="71.26953125" style="2" customWidth="1"/>
    <col min="15875" max="15875" width="25.26953125" style="2" customWidth="1"/>
    <col min="15876" max="15876" width="33.7265625" style="2" customWidth="1"/>
    <col min="15877" max="15877" width="3" style="2" customWidth="1"/>
    <col min="15878" max="15878" width="5.7265625" style="2" customWidth="1"/>
    <col min="15879" max="16128" width="9.26953125" style="2"/>
    <col min="16129" max="16129" width="20.54296875" style="2" customWidth="1"/>
    <col min="16130" max="16130" width="71.26953125" style="2" customWidth="1"/>
    <col min="16131" max="16131" width="25.26953125" style="2" customWidth="1"/>
    <col min="16132" max="16132" width="33.7265625" style="2" customWidth="1"/>
    <col min="16133" max="16133" width="3" style="2" customWidth="1"/>
    <col min="16134" max="16134" width="5.7265625" style="2" customWidth="1"/>
    <col min="16135" max="16384" width="9.26953125" style="2"/>
  </cols>
  <sheetData>
    <row r="1" spans="1:6" ht="23.25" customHeight="1" thickBot="1">
      <c r="A1" s="74" t="s">
        <v>200</v>
      </c>
      <c r="B1" s="75"/>
      <c r="C1" s="75"/>
      <c r="D1" s="76"/>
      <c r="F1" s="2" t="s">
        <v>2</v>
      </c>
    </row>
    <row r="2" spans="1:6" ht="18" customHeight="1" thickBot="1">
      <c r="A2" s="74" t="s">
        <v>201</v>
      </c>
      <c r="B2" s="75"/>
      <c r="C2" s="75"/>
      <c r="D2" s="76"/>
    </row>
    <row r="3" spans="1:6" ht="48.75" customHeight="1" thickBot="1">
      <c r="A3" s="3" t="s">
        <v>3</v>
      </c>
      <c r="B3" s="71" t="s">
        <v>199</v>
      </c>
      <c r="C3" s="3" t="s">
        <v>4</v>
      </c>
      <c r="D3" s="4"/>
    </row>
    <row r="4" spans="1:6" ht="21.75" customHeight="1" thickBot="1">
      <c r="A4" s="3" t="s">
        <v>5</v>
      </c>
      <c r="B4" s="5"/>
      <c r="C4" s="6" t="s">
        <v>6</v>
      </c>
      <c r="D4" s="7"/>
    </row>
    <row r="5" spans="1:6" ht="21.75" customHeight="1" thickBot="1">
      <c r="A5" s="6" t="s">
        <v>7</v>
      </c>
      <c r="B5" s="7"/>
      <c r="C5" s="6" t="s">
        <v>8</v>
      </c>
      <c r="D5" s="7"/>
    </row>
    <row r="6" spans="1:6" ht="21.75" customHeight="1" thickBot="1">
      <c r="A6" s="6" t="s">
        <v>9</v>
      </c>
      <c r="B6" s="7"/>
      <c r="C6" s="6" t="s">
        <v>10</v>
      </c>
      <c r="D6" s="7"/>
    </row>
    <row r="7" spans="1:6" ht="28.5" thickBot="1">
      <c r="A7" s="49" t="s">
        <v>11</v>
      </c>
      <c r="B7" s="7"/>
      <c r="C7" s="77" t="s">
        <v>12</v>
      </c>
      <c r="D7" s="78"/>
    </row>
    <row r="8" spans="1:6" ht="18" customHeight="1" thickBot="1">
      <c r="A8" s="51" t="s">
        <v>13</v>
      </c>
      <c r="B8" s="51" t="s">
        <v>14</v>
      </c>
      <c r="C8" s="51"/>
      <c r="D8" s="51" t="s">
        <v>15</v>
      </c>
    </row>
    <row r="9" spans="1:6" ht="18" customHeight="1" thickBot="1">
      <c r="A9" s="79" t="s">
        <v>16</v>
      </c>
      <c r="B9" s="80"/>
      <c r="C9" s="80"/>
      <c r="D9" s="81"/>
    </row>
    <row r="10" spans="1:6" ht="74.25" customHeight="1" thickBot="1">
      <c r="A10" s="9" t="s">
        <v>17</v>
      </c>
      <c r="B10" s="72" t="s">
        <v>18</v>
      </c>
      <c r="C10" s="73"/>
      <c r="D10" s="10">
        <v>0</v>
      </c>
      <c r="F10" s="11" t="s">
        <v>19</v>
      </c>
    </row>
    <row r="11" spans="1:6" ht="33" customHeight="1" thickBot="1">
      <c r="A11" s="48" t="s">
        <v>20</v>
      </c>
      <c r="B11" s="72" t="s">
        <v>21</v>
      </c>
      <c r="C11" s="73"/>
      <c r="D11" s="10">
        <v>0</v>
      </c>
      <c r="F11" s="11" t="s">
        <v>22</v>
      </c>
    </row>
    <row r="12" spans="1:6" ht="33" customHeight="1" thickBot="1">
      <c r="A12" s="48" t="s">
        <v>23</v>
      </c>
      <c r="B12" s="72" t="s">
        <v>86</v>
      </c>
      <c r="C12" s="73"/>
      <c r="D12" s="10">
        <v>0</v>
      </c>
      <c r="F12" s="11" t="s">
        <v>24</v>
      </c>
    </row>
    <row r="13" spans="1:6" ht="48" customHeight="1" thickBot="1">
      <c r="A13" s="48" t="s">
        <v>85</v>
      </c>
      <c r="B13" s="72" t="s">
        <v>87</v>
      </c>
      <c r="C13" s="73"/>
      <c r="D13" s="10">
        <v>0</v>
      </c>
      <c r="F13" s="11"/>
    </row>
    <row r="14" spans="1:6" ht="141.25" customHeight="1" thickBot="1">
      <c r="A14" s="9" t="s">
        <v>202</v>
      </c>
      <c r="B14" s="72" t="s">
        <v>84</v>
      </c>
      <c r="C14" s="73"/>
      <c r="D14" s="10">
        <v>0</v>
      </c>
      <c r="F14" s="11" t="s">
        <v>25</v>
      </c>
    </row>
    <row r="15" spans="1:6" ht="18" customHeight="1" thickBot="1">
      <c r="A15" s="50"/>
      <c r="B15" s="50"/>
      <c r="C15" s="51"/>
      <c r="D15" s="46"/>
    </row>
    <row r="16" spans="1:6" ht="31.15" customHeight="1" thickBot="1">
      <c r="A16" s="82" t="s">
        <v>26</v>
      </c>
      <c r="B16" s="85" t="s">
        <v>27</v>
      </c>
      <c r="C16" s="86"/>
      <c r="D16" s="12">
        <v>0</v>
      </c>
      <c r="F16" s="2" t="s">
        <v>28</v>
      </c>
    </row>
    <row r="17" spans="1:6" ht="15.75" customHeight="1" thickBot="1">
      <c r="A17" s="83"/>
      <c r="B17" s="85" t="s">
        <v>29</v>
      </c>
      <c r="C17" s="86"/>
      <c r="D17" s="12">
        <v>0</v>
      </c>
      <c r="F17" s="2" t="s">
        <v>30</v>
      </c>
    </row>
    <row r="18" spans="1:6" ht="15.75" customHeight="1" thickBot="1">
      <c r="A18" s="83"/>
      <c r="B18" s="85" t="s">
        <v>31</v>
      </c>
      <c r="C18" s="86"/>
      <c r="D18" s="12">
        <v>0</v>
      </c>
      <c r="F18" s="2" t="s">
        <v>32</v>
      </c>
    </row>
    <row r="19" spans="1:6" ht="14.5" thickBot="1">
      <c r="A19" s="83"/>
      <c r="B19" s="85" t="s">
        <v>33</v>
      </c>
      <c r="C19" s="86"/>
      <c r="D19" s="12">
        <v>0</v>
      </c>
    </row>
    <row r="20" spans="1:6" ht="14.5" thickBot="1">
      <c r="A20" s="83"/>
      <c r="B20" s="85" t="s">
        <v>34</v>
      </c>
      <c r="C20" s="86"/>
      <c r="D20" s="12">
        <v>0</v>
      </c>
      <c r="F20" s="2" t="s">
        <v>35</v>
      </c>
    </row>
    <row r="21" spans="1:6" ht="14.5" thickBot="1">
      <c r="A21" s="84"/>
      <c r="B21" s="85" t="s">
        <v>36</v>
      </c>
      <c r="C21" s="86"/>
      <c r="D21" s="12">
        <v>0</v>
      </c>
      <c r="F21" s="2" t="s">
        <v>37</v>
      </c>
    </row>
    <row r="22" spans="1:6" ht="18" customHeight="1" thickBot="1">
      <c r="A22" s="50"/>
      <c r="B22" s="13"/>
      <c r="C22" s="51"/>
      <c r="D22" s="46" t="s">
        <v>15</v>
      </c>
    </row>
    <row r="23" spans="1:6" ht="15.75" customHeight="1" thickBot="1">
      <c r="A23" s="82" t="s">
        <v>38</v>
      </c>
      <c r="B23" s="85" t="s">
        <v>39</v>
      </c>
      <c r="C23" s="86"/>
      <c r="D23" s="12">
        <v>0</v>
      </c>
      <c r="F23" s="2" t="s">
        <v>40</v>
      </c>
    </row>
    <row r="24" spans="1:6" ht="14.5" thickBot="1">
      <c r="A24" s="83"/>
      <c r="B24" s="85" t="s">
        <v>41</v>
      </c>
      <c r="C24" s="86"/>
      <c r="D24" s="12">
        <v>0</v>
      </c>
      <c r="F24" s="2" t="s">
        <v>42</v>
      </c>
    </row>
    <row r="25" spans="1:6" ht="14.5" thickBot="1">
      <c r="A25" s="83"/>
      <c r="B25" s="85" t="s">
        <v>43</v>
      </c>
      <c r="C25" s="86"/>
      <c r="D25" s="12">
        <v>0</v>
      </c>
      <c r="F25" s="2" t="s">
        <v>40</v>
      </c>
    </row>
    <row r="26" spans="1:6" ht="14.5" thickBot="1">
      <c r="A26" s="83"/>
      <c r="B26" s="85" t="s">
        <v>44</v>
      </c>
      <c r="C26" s="86"/>
      <c r="D26" s="12">
        <v>0</v>
      </c>
      <c r="F26" s="2" t="s">
        <v>45</v>
      </c>
    </row>
    <row r="27" spans="1:6" ht="14.5" thickBot="1">
      <c r="A27" s="83"/>
      <c r="B27" s="85" t="s">
        <v>46</v>
      </c>
      <c r="C27" s="86"/>
      <c r="D27" s="12">
        <v>0</v>
      </c>
      <c r="F27" s="2" t="s">
        <v>47</v>
      </c>
    </row>
    <row r="28" spans="1:6" ht="14.5" thickBot="1">
      <c r="A28" s="83"/>
      <c r="B28" s="85" t="s">
        <v>48</v>
      </c>
      <c r="C28" s="86"/>
      <c r="D28" s="12">
        <v>0</v>
      </c>
      <c r="F28" s="2" t="s">
        <v>40</v>
      </c>
    </row>
    <row r="29" spans="1:6" ht="15.75" customHeight="1" thickBot="1">
      <c r="A29" s="83"/>
      <c r="B29" s="85" t="s">
        <v>49</v>
      </c>
      <c r="C29" s="86"/>
      <c r="D29" s="12">
        <v>0</v>
      </c>
      <c r="F29" s="2" t="s">
        <v>50</v>
      </c>
    </row>
    <row r="30" spans="1:6" ht="14.5" thickBot="1">
      <c r="A30" s="83"/>
      <c r="B30" s="85" t="s">
        <v>51</v>
      </c>
      <c r="C30" s="86"/>
      <c r="D30" s="12">
        <v>0</v>
      </c>
      <c r="F30" s="2" t="s">
        <v>52</v>
      </c>
    </row>
    <row r="31" spans="1:6" ht="15.75" customHeight="1" thickBot="1">
      <c r="A31" s="83"/>
      <c r="B31" s="85" t="s">
        <v>53</v>
      </c>
      <c r="C31" s="86"/>
      <c r="D31" s="12">
        <v>0</v>
      </c>
      <c r="F31" s="2" t="s">
        <v>54</v>
      </c>
    </row>
    <row r="32" spans="1:6" ht="15.75" customHeight="1" thickBot="1">
      <c r="A32" s="83"/>
      <c r="B32" s="96" t="s">
        <v>55</v>
      </c>
      <c r="C32" s="97"/>
      <c r="D32" s="12">
        <v>0</v>
      </c>
      <c r="F32" s="2" t="s">
        <v>56</v>
      </c>
    </row>
    <row r="33" spans="1:6" ht="14.5" thickBot="1">
      <c r="A33" s="83"/>
      <c r="B33" s="85" t="s">
        <v>57</v>
      </c>
      <c r="C33" s="86"/>
      <c r="D33" s="12">
        <v>0</v>
      </c>
      <c r="F33" s="2" t="s">
        <v>58</v>
      </c>
    </row>
    <row r="34" spans="1:6" ht="14.5" thickBot="1">
      <c r="A34" s="83"/>
      <c r="B34" s="85" t="s">
        <v>59</v>
      </c>
      <c r="C34" s="86"/>
      <c r="D34" s="12">
        <v>0</v>
      </c>
      <c r="F34" s="2" t="s">
        <v>60</v>
      </c>
    </row>
    <row r="35" spans="1:6" ht="14.5" thickBot="1">
      <c r="A35" s="83"/>
      <c r="B35" s="85" t="s">
        <v>61</v>
      </c>
      <c r="C35" s="86"/>
      <c r="D35" s="12">
        <v>0</v>
      </c>
      <c r="F35" s="2" t="s">
        <v>62</v>
      </c>
    </row>
    <row r="36" spans="1:6" ht="14.5" thickBot="1">
      <c r="A36" s="83"/>
      <c r="B36" s="85" t="s">
        <v>63</v>
      </c>
      <c r="C36" s="86"/>
      <c r="D36" s="12">
        <v>0</v>
      </c>
      <c r="F36" s="2" t="s">
        <v>62</v>
      </c>
    </row>
    <row r="37" spans="1:6" ht="14.5" thickBot="1">
      <c r="A37" s="84"/>
      <c r="B37" s="85" t="s">
        <v>64</v>
      </c>
      <c r="C37" s="86"/>
      <c r="D37" s="12">
        <v>0</v>
      </c>
      <c r="F37" s="2" t="s">
        <v>65</v>
      </c>
    </row>
    <row r="38" spans="1:6" ht="18" customHeight="1" thickBot="1">
      <c r="A38" s="14"/>
      <c r="B38" s="14"/>
      <c r="C38" s="15"/>
      <c r="D38" s="14"/>
    </row>
    <row r="39" spans="1:6" ht="14.25" customHeight="1" thickBot="1">
      <c r="A39" s="87"/>
      <c r="B39" s="88"/>
      <c r="C39" s="89"/>
      <c r="D39" s="16" t="s">
        <v>15</v>
      </c>
    </row>
    <row r="40" spans="1:6" ht="29.25" customHeight="1" thickBot="1">
      <c r="A40" s="90" t="s">
        <v>203</v>
      </c>
      <c r="B40" s="85" t="s">
        <v>66</v>
      </c>
      <c r="C40" s="86"/>
      <c r="D40" s="12">
        <v>0</v>
      </c>
    </row>
    <row r="41" spans="1:6" ht="14.5" thickBot="1">
      <c r="A41" s="91"/>
      <c r="B41" s="85" t="s">
        <v>67</v>
      </c>
      <c r="C41" s="86"/>
      <c r="D41" s="12">
        <v>0</v>
      </c>
    </row>
    <row r="42" spans="1:6" ht="14.5" thickBot="1">
      <c r="A42" s="91"/>
      <c r="B42" s="85" t="s">
        <v>68</v>
      </c>
      <c r="C42" s="86"/>
      <c r="D42" s="12">
        <v>0</v>
      </c>
    </row>
    <row r="43" spans="1:6" ht="14.5" thickBot="1">
      <c r="A43" s="91"/>
      <c r="B43" s="85" t="s">
        <v>69</v>
      </c>
      <c r="C43" s="86"/>
      <c r="D43" s="12">
        <v>0</v>
      </c>
    </row>
    <row r="44" spans="1:6" ht="14.5" thickBot="1">
      <c r="A44" s="91"/>
      <c r="B44" s="85" t="s">
        <v>70</v>
      </c>
      <c r="C44" s="86"/>
      <c r="D44" s="12">
        <v>0</v>
      </c>
    </row>
    <row r="45" spans="1:6" ht="33.4" customHeight="1" thickBot="1">
      <c r="A45" s="95"/>
      <c r="B45" s="72" t="s">
        <v>71</v>
      </c>
      <c r="C45" s="73"/>
      <c r="D45" s="12">
        <v>0</v>
      </c>
    </row>
    <row r="46" spans="1:6" ht="12" customHeight="1" thickBot="1">
      <c r="A46" s="87"/>
      <c r="B46" s="88"/>
      <c r="C46" s="88"/>
      <c r="D46" s="89"/>
    </row>
    <row r="47" spans="1:6" ht="33.25" customHeight="1" thickBot="1">
      <c r="A47" s="47" t="s">
        <v>72</v>
      </c>
      <c r="B47" s="85" t="s">
        <v>73</v>
      </c>
      <c r="C47" s="86"/>
      <c r="D47" s="16"/>
    </row>
    <row r="48" spans="1:6" ht="18" customHeight="1" thickBot="1">
      <c r="A48" s="14"/>
      <c r="B48" s="14"/>
      <c r="C48" s="51"/>
      <c r="D48" s="46" t="s">
        <v>15</v>
      </c>
    </row>
    <row r="49" spans="1:6" ht="18" customHeight="1" thickBot="1">
      <c r="A49" s="90" t="s">
        <v>74</v>
      </c>
      <c r="B49" s="17" t="s">
        <v>75</v>
      </c>
      <c r="C49" s="18">
        <v>200000</v>
      </c>
      <c r="D49" s="12">
        <v>0</v>
      </c>
      <c r="F49" s="2" t="s">
        <v>76</v>
      </c>
    </row>
    <row r="50" spans="1:6" s="1" customFormat="1" ht="14.5" thickBot="1">
      <c r="A50" s="91"/>
      <c r="B50" s="17" t="s">
        <v>77</v>
      </c>
      <c r="C50" s="18">
        <v>30000</v>
      </c>
      <c r="D50" s="12">
        <v>0</v>
      </c>
      <c r="F50" s="2"/>
    </row>
    <row r="51" spans="1:6" s="1" customFormat="1" ht="18" customHeight="1">
      <c r="A51" s="19" t="s">
        <v>78</v>
      </c>
      <c r="B51" s="20"/>
      <c r="C51" s="21"/>
      <c r="D51" s="22"/>
      <c r="F51" s="2"/>
    </row>
    <row r="52" spans="1:6" s="1" customFormat="1" ht="18" customHeight="1" thickBot="1">
      <c r="A52" s="23"/>
      <c r="B52" s="24"/>
      <c r="C52" s="25"/>
      <c r="D52" s="26"/>
      <c r="F52" s="2"/>
    </row>
    <row r="53" spans="1:6" s="1" customFormat="1" ht="18" customHeight="1">
      <c r="A53" s="27"/>
      <c r="B53" s="20"/>
      <c r="C53" s="28"/>
      <c r="D53" s="22"/>
      <c r="F53" s="2"/>
    </row>
    <row r="54" spans="1:6" s="1" customFormat="1" ht="18" customHeight="1">
      <c r="A54" s="29" t="s">
        <v>79</v>
      </c>
      <c r="B54" s="30"/>
      <c r="C54" s="31"/>
      <c r="D54" s="32"/>
      <c r="F54" s="2"/>
    </row>
    <row r="55" spans="1:6" s="1" customFormat="1" ht="92.25" customHeight="1">
      <c r="A55" s="92" t="s">
        <v>94</v>
      </c>
      <c r="B55" s="93"/>
      <c r="C55" s="93"/>
      <c r="D55" s="94"/>
      <c r="F55" s="2"/>
    </row>
    <row r="56" spans="1:6" s="1" customFormat="1" ht="18" customHeight="1">
      <c r="A56" s="33"/>
      <c r="B56" s="34"/>
      <c r="C56" s="31"/>
      <c r="D56" s="32"/>
      <c r="F56" s="2"/>
    </row>
    <row r="57" spans="1:6" s="1" customFormat="1" ht="18" customHeight="1">
      <c r="A57" s="33" t="s">
        <v>80</v>
      </c>
      <c r="B57" s="35">
        <f ca="1">+TODAY()</f>
        <v>44614</v>
      </c>
      <c r="C57" s="31"/>
      <c r="D57" s="32"/>
      <c r="F57" s="2"/>
    </row>
    <row r="58" spans="1:6" s="1" customFormat="1" ht="18" customHeight="1">
      <c r="A58" s="33" t="s">
        <v>81</v>
      </c>
      <c r="B58" s="36" t="s">
        <v>82</v>
      </c>
      <c r="C58" s="37"/>
      <c r="D58" s="38" t="s">
        <v>83</v>
      </c>
      <c r="F58" s="2"/>
    </row>
    <row r="59" spans="1:6" s="1" customFormat="1" ht="18" customHeight="1" thickBot="1">
      <c r="A59" s="39"/>
      <c r="B59" s="24"/>
      <c r="C59" s="40"/>
      <c r="D59" s="26"/>
      <c r="F59" s="2"/>
    </row>
    <row r="60" spans="1:6" s="1" customFormat="1" ht="19.5" customHeight="1">
      <c r="A60" s="34"/>
      <c r="B60" s="34"/>
      <c r="C60" s="31"/>
      <c r="D60" s="34"/>
      <c r="F60" s="2"/>
    </row>
    <row r="61" spans="1:6" s="1" customFormat="1" ht="19.5" customHeight="1">
      <c r="A61" s="34"/>
      <c r="B61" s="34"/>
      <c r="C61" s="31"/>
      <c r="D61" s="34"/>
      <c r="F61" s="2"/>
    </row>
  </sheetData>
  <mergeCells count="44">
    <mergeCell ref="A46:D46"/>
    <mergeCell ref="B47:C47"/>
    <mergeCell ref="A49:A50"/>
    <mergeCell ref="A55:D55"/>
    <mergeCell ref="B12:C12"/>
    <mergeCell ref="A39:C39"/>
    <mergeCell ref="A40:A45"/>
    <mergeCell ref="B40:C40"/>
    <mergeCell ref="B41:C41"/>
    <mergeCell ref="B42:C42"/>
    <mergeCell ref="B43:C43"/>
    <mergeCell ref="B44:C44"/>
    <mergeCell ref="B45:C45"/>
    <mergeCell ref="B32:C32"/>
    <mergeCell ref="A23:A37"/>
    <mergeCell ref="B23:C23"/>
    <mergeCell ref="B35:C35"/>
    <mergeCell ref="B36:C36"/>
    <mergeCell ref="B37:C37"/>
    <mergeCell ref="B13:C13"/>
    <mergeCell ref="B14:C14"/>
    <mergeCell ref="B29:C29"/>
    <mergeCell ref="B30:C30"/>
    <mergeCell ref="B31:C31"/>
    <mergeCell ref="B33:C33"/>
    <mergeCell ref="B34:C34"/>
    <mergeCell ref="B24:C24"/>
    <mergeCell ref="B25:C25"/>
    <mergeCell ref="B26:C26"/>
    <mergeCell ref="B27:C27"/>
    <mergeCell ref="B28:C28"/>
    <mergeCell ref="A16:A21"/>
    <mergeCell ref="B16:C16"/>
    <mergeCell ref="B17:C17"/>
    <mergeCell ref="B18:C18"/>
    <mergeCell ref="B19:C19"/>
    <mergeCell ref="B20:C20"/>
    <mergeCell ref="B21:C21"/>
    <mergeCell ref="B11:C11"/>
    <mergeCell ref="A1:D1"/>
    <mergeCell ref="A2:D2"/>
    <mergeCell ref="C7:D7"/>
    <mergeCell ref="A9:D9"/>
    <mergeCell ref="B10:C10"/>
  </mergeCells>
  <printOptions horizontalCentered="1" verticalCentered="1"/>
  <pageMargins left="0.55118110236220474" right="0.47244094488188981" top="0.39370078740157483" bottom="0.27559055118110237" header="0.51181102362204722" footer="0.51181102362204722"/>
  <pageSetup scale="52"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opLeftCell="A16" zoomScale="70" zoomScaleNormal="70" workbookViewId="0">
      <selection activeCell="E2" sqref="E2"/>
    </sheetView>
  </sheetViews>
  <sheetFormatPr defaultColWidth="9.26953125" defaultRowHeight="19.5" customHeight="1"/>
  <cols>
    <col min="1" max="1" width="19.26953125" style="2" customWidth="1"/>
    <col min="2" max="2" width="71.26953125" style="2" customWidth="1"/>
    <col min="3" max="3" width="38.26953125" style="41" customWidth="1"/>
    <col min="4" max="4" width="33.7265625" style="2" customWidth="1"/>
    <col min="5" max="5" width="3" style="1" customWidth="1"/>
    <col min="6" max="6" width="5.7265625" style="2" customWidth="1"/>
    <col min="7" max="256" width="9.26953125" style="2"/>
    <col min="257" max="257" width="20.54296875" style="2" customWidth="1"/>
    <col min="258" max="258" width="71.26953125" style="2" customWidth="1"/>
    <col min="259" max="259" width="25.26953125" style="2" customWidth="1"/>
    <col min="260" max="260" width="33.7265625" style="2" customWidth="1"/>
    <col min="261" max="261" width="3" style="2" customWidth="1"/>
    <col min="262" max="262" width="5.7265625" style="2" customWidth="1"/>
    <col min="263" max="512" width="9.26953125" style="2"/>
    <col min="513" max="513" width="20.54296875" style="2" customWidth="1"/>
    <col min="514" max="514" width="71.26953125" style="2" customWidth="1"/>
    <col min="515" max="515" width="25.26953125" style="2" customWidth="1"/>
    <col min="516" max="516" width="33.7265625" style="2" customWidth="1"/>
    <col min="517" max="517" width="3" style="2" customWidth="1"/>
    <col min="518" max="518" width="5.7265625" style="2" customWidth="1"/>
    <col min="519" max="768" width="9.26953125" style="2"/>
    <col min="769" max="769" width="20.54296875" style="2" customWidth="1"/>
    <col min="770" max="770" width="71.26953125" style="2" customWidth="1"/>
    <col min="771" max="771" width="25.26953125" style="2" customWidth="1"/>
    <col min="772" max="772" width="33.7265625" style="2" customWidth="1"/>
    <col min="773" max="773" width="3" style="2" customWidth="1"/>
    <col min="774" max="774" width="5.7265625" style="2" customWidth="1"/>
    <col min="775" max="1024" width="9.26953125" style="2"/>
    <col min="1025" max="1025" width="20.54296875" style="2" customWidth="1"/>
    <col min="1026" max="1026" width="71.26953125" style="2" customWidth="1"/>
    <col min="1027" max="1027" width="25.26953125" style="2" customWidth="1"/>
    <col min="1028" max="1028" width="33.7265625" style="2" customWidth="1"/>
    <col min="1029" max="1029" width="3" style="2" customWidth="1"/>
    <col min="1030" max="1030" width="5.7265625" style="2" customWidth="1"/>
    <col min="1031" max="1280" width="9.26953125" style="2"/>
    <col min="1281" max="1281" width="20.54296875" style="2" customWidth="1"/>
    <col min="1282" max="1282" width="71.26953125" style="2" customWidth="1"/>
    <col min="1283" max="1283" width="25.26953125" style="2" customWidth="1"/>
    <col min="1284" max="1284" width="33.7265625" style="2" customWidth="1"/>
    <col min="1285" max="1285" width="3" style="2" customWidth="1"/>
    <col min="1286" max="1286" width="5.7265625" style="2" customWidth="1"/>
    <col min="1287" max="1536" width="9.26953125" style="2"/>
    <col min="1537" max="1537" width="20.54296875" style="2" customWidth="1"/>
    <col min="1538" max="1538" width="71.26953125" style="2" customWidth="1"/>
    <col min="1539" max="1539" width="25.26953125" style="2" customWidth="1"/>
    <col min="1540" max="1540" width="33.7265625" style="2" customWidth="1"/>
    <col min="1541" max="1541" width="3" style="2" customWidth="1"/>
    <col min="1542" max="1542" width="5.7265625" style="2" customWidth="1"/>
    <col min="1543" max="1792" width="9.26953125" style="2"/>
    <col min="1793" max="1793" width="20.54296875" style="2" customWidth="1"/>
    <col min="1794" max="1794" width="71.26953125" style="2" customWidth="1"/>
    <col min="1795" max="1795" width="25.26953125" style="2" customWidth="1"/>
    <col min="1796" max="1796" width="33.7265625" style="2" customWidth="1"/>
    <col min="1797" max="1797" width="3" style="2" customWidth="1"/>
    <col min="1798" max="1798" width="5.7265625" style="2" customWidth="1"/>
    <col min="1799" max="2048" width="9.26953125" style="2"/>
    <col min="2049" max="2049" width="20.54296875" style="2" customWidth="1"/>
    <col min="2050" max="2050" width="71.26953125" style="2" customWidth="1"/>
    <col min="2051" max="2051" width="25.26953125" style="2" customWidth="1"/>
    <col min="2052" max="2052" width="33.7265625" style="2" customWidth="1"/>
    <col min="2053" max="2053" width="3" style="2" customWidth="1"/>
    <col min="2054" max="2054" width="5.7265625" style="2" customWidth="1"/>
    <col min="2055" max="2304" width="9.26953125" style="2"/>
    <col min="2305" max="2305" width="20.54296875" style="2" customWidth="1"/>
    <col min="2306" max="2306" width="71.26953125" style="2" customWidth="1"/>
    <col min="2307" max="2307" width="25.26953125" style="2" customWidth="1"/>
    <col min="2308" max="2308" width="33.7265625" style="2" customWidth="1"/>
    <col min="2309" max="2309" width="3" style="2" customWidth="1"/>
    <col min="2310" max="2310" width="5.7265625" style="2" customWidth="1"/>
    <col min="2311" max="2560" width="9.26953125" style="2"/>
    <col min="2561" max="2561" width="20.54296875" style="2" customWidth="1"/>
    <col min="2562" max="2562" width="71.26953125" style="2" customWidth="1"/>
    <col min="2563" max="2563" width="25.26953125" style="2" customWidth="1"/>
    <col min="2564" max="2564" width="33.7265625" style="2" customWidth="1"/>
    <col min="2565" max="2565" width="3" style="2" customWidth="1"/>
    <col min="2566" max="2566" width="5.7265625" style="2" customWidth="1"/>
    <col min="2567" max="2816" width="9.26953125" style="2"/>
    <col min="2817" max="2817" width="20.54296875" style="2" customWidth="1"/>
    <col min="2818" max="2818" width="71.26953125" style="2" customWidth="1"/>
    <col min="2819" max="2819" width="25.26953125" style="2" customWidth="1"/>
    <col min="2820" max="2820" width="33.7265625" style="2" customWidth="1"/>
    <col min="2821" max="2821" width="3" style="2" customWidth="1"/>
    <col min="2822" max="2822" width="5.7265625" style="2" customWidth="1"/>
    <col min="2823" max="3072" width="9.26953125" style="2"/>
    <col min="3073" max="3073" width="20.54296875" style="2" customWidth="1"/>
    <col min="3074" max="3074" width="71.26953125" style="2" customWidth="1"/>
    <col min="3075" max="3075" width="25.26953125" style="2" customWidth="1"/>
    <col min="3076" max="3076" width="33.7265625" style="2" customWidth="1"/>
    <col min="3077" max="3077" width="3" style="2" customWidth="1"/>
    <col min="3078" max="3078" width="5.7265625" style="2" customWidth="1"/>
    <col min="3079" max="3328" width="9.26953125" style="2"/>
    <col min="3329" max="3329" width="20.54296875" style="2" customWidth="1"/>
    <col min="3330" max="3330" width="71.26953125" style="2" customWidth="1"/>
    <col min="3331" max="3331" width="25.26953125" style="2" customWidth="1"/>
    <col min="3332" max="3332" width="33.7265625" style="2" customWidth="1"/>
    <col min="3333" max="3333" width="3" style="2" customWidth="1"/>
    <col min="3334" max="3334" width="5.7265625" style="2" customWidth="1"/>
    <col min="3335" max="3584" width="9.26953125" style="2"/>
    <col min="3585" max="3585" width="20.54296875" style="2" customWidth="1"/>
    <col min="3586" max="3586" width="71.26953125" style="2" customWidth="1"/>
    <col min="3587" max="3587" width="25.26953125" style="2" customWidth="1"/>
    <col min="3588" max="3588" width="33.7265625" style="2" customWidth="1"/>
    <col min="3589" max="3589" width="3" style="2" customWidth="1"/>
    <col min="3590" max="3590" width="5.7265625" style="2" customWidth="1"/>
    <col min="3591" max="3840" width="9.26953125" style="2"/>
    <col min="3841" max="3841" width="20.54296875" style="2" customWidth="1"/>
    <col min="3842" max="3842" width="71.26953125" style="2" customWidth="1"/>
    <col min="3843" max="3843" width="25.26953125" style="2" customWidth="1"/>
    <col min="3844" max="3844" width="33.7265625" style="2" customWidth="1"/>
    <col min="3845" max="3845" width="3" style="2" customWidth="1"/>
    <col min="3846" max="3846" width="5.7265625" style="2" customWidth="1"/>
    <col min="3847" max="4096" width="9.26953125" style="2"/>
    <col min="4097" max="4097" width="20.54296875" style="2" customWidth="1"/>
    <col min="4098" max="4098" width="71.26953125" style="2" customWidth="1"/>
    <col min="4099" max="4099" width="25.26953125" style="2" customWidth="1"/>
    <col min="4100" max="4100" width="33.7265625" style="2" customWidth="1"/>
    <col min="4101" max="4101" width="3" style="2" customWidth="1"/>
    <col min="4102" max="4102" width="5.7265625" style="2" customWidth="1"/>
    <col min="4103" max="4352" width="9.26953125" style="2"/>
    <col min="4353" max="4353" width="20.54296875" style="2" customWidth="1"/>
    <col min="4354" max="4354" width="71.26953125" style="2" customWidth="1"/>
    <col min="4355" max="4355" width="25.26953125" style="2" customWidth="1"/>
    <col min="4356" max="4356" width="33.7265625" style="2" customWidth="1"/>
    <col min="4357" max="4357" width="3" style="2" customWidth="1"/>
    <col min="4358" max="4358" width="5.7265625" style="2" customWidth="1"/>
    <col min="4359" max="4608" width="9.26953125" style="2"/>
    <col min="4609" max="4609" width="20.54296875" style="2" customWidth="1"/>
    <col min="4610" max="4610" width="71.26953125" style="2" customWidth="1"/>
    <col min="4611" max="4611" width="25.26953125" style="2" customWidth="1"/>
    <col min="4612" max="4612" width="33.7265625" style="2" customWidth="1"/>
    <col min="4613" max="4613" width="3" style="2" customWidth="1"/>
    <col min="4614" max="4614" width="5.7265625" style="2" customWidth="1"/>
    <col min="4615" max="4864" width="9.26953125" style="2"/>
    <col min="4865" max="4865" width="20.54296875" style="2" customWidth="1"/>
    <col min="4866" max="4866" width="71.26953125" style="2" customWidth="1"/>
    <col min="4867" max="4867" width="25.26953125" style="2" customWidth="1"/>
    <col min="4868" max="4868" width="33.7265625" style="2" customWidth="1"/>
    <col min="4869" max="4869" width="3" style="2" customWidth="1"/>
    <col min="4870" max="4870" width="5.7265625" style="2" customWidth="1"/>
    <col min="4871" max="5120" width="9.26953125" style="2"/>
    <col min="5121" max="5121" width="20.54296875" style="2" customWidth="1"/>
    <col min="5122" max="5122" width="71.26953125" style="2" customWidth="1"/>
    <col min="5123" max="5123" width="25.26953125" style="2" customWidth="1"/>
    <col min="5124" max="5124" width="33.7265625" style="2" customWidth="1"/>
    <col min="5125" max="5125" width="3" style="2" customWidth="1"/>
    <col min="5126" max="5126" width="5.7265625" style="2" customWidth="1"/>
    <col min="5127" max="5376" width="9.26953125" style="2"/>
    <col min="5377" max="5377" width="20.54296875" style="2" customWidth="1"/>
    <col min="5378" max="5378" width="71.26953125" style="2" customWidth="1"/>
    <col min="5379" max="5379" width="25.26953125" style="2" customWidth="1"/>
    <col min="5380" max="5380" width="33.7265625" style="2" customWidth="1"/>
    <col min="5381" max="5381" width="3" style="2" customWidth="1"/>
    <col min="5382" max="5382" width="5.7265625" style="2" customWidth="1"/>
    <col min="5383" max="5632" width="9.26953125" style="2"/>
    <col min="5633" max="5633" width="20.54296875" style="2" customWidth="1"/>
    <col min="5634" max="5634" width="71.26953125" style="2" customWidth="1"/>
    <col min="5635" max="5635" width="25.26953125" style="2" customWidth="1"/>
    <col min="5636" max="5636" width="33.7265625" style="2" customWidth="1"/>
    <col min="5637" max="5637" width="3" style="2" customWidth="1"/>
    <col min="5638" max="5638" width="5.7265625" style="2" customWidth="1"/>
    <col min="5639" max="5888" width="9.26953125" style="2"/>
    <col min="5889" max="5889" width="20.54296875" style="2" customWidth="1"/>
    <col min="5890" max="5890" width="71.26953125" style="2" customWidth="1"/>
    <col min="5891" max="5891" width="25.26953125" style="2" customWidth="1"/>
    <col min="5892" max="5892" width="33.7265625" style="2" customWidth="1"/>
    <col min="5893" max="5893" width="3" style="2" customWidth="1"/>
    <col min="5894" max="5894" width="5.7265625" style="2" customWidth="1"/>
    <col min="5895" max="6144" width="9.26953125" style="2"/>
    <col min="6145" max="6145" width="20.54296875" style="2" customWidth="1"/>
    <col min="6146" max="6146" width="71.26953125" style="2" customWidth="1"/>
    <col min="6147" max="6147" width="25.26953125" style="2" customWidth="1"/>
    <col min="6148" max="6148" width="33.7265625" style="2" customWidth="1"/>
    <col min="6149" max="6149" width="3" style="2" customWidth="1"/>
    <col min="6150" max="6150" width="5.7265625" style="2" customWidth="1"/>
    <col min="6151" max="6400" width="9.26953125" style="2"/>
    <col min="6401" max="6401" width="20.54296875" style="2" customWidth="1"/>
    <col min="6402" max="6402" width="71.26953125" style="2" customWidth="1"/>
    <col min="6403" max="6403" width="25.26953125" style="2" customWidth="1"/>
    <col min="6404" max="6404" width="33.7265625" style="2" customWidth="1"/>
    <col min="6405" max="6405" width="3" style="2" customWidth="1"/>
    <col min="6406" max="6406" width="5.7265625" style="2" customWidth="1"/>
    <col min="6407" max="6656" width="9.26953125" style="2"/>
    <col min="6657" max="6657" width="20.54296875" style="2" customWidth="1"/>
    <col min="6658" max="6658" width="71.26953125" style="2" customWidth="1"/>
    <col min="6659" max="6659" width="25.26953125" style="2" customWidth="1"/>
    <col min="6660" max="6660" width="33.7265625" style="2" customWidth="1"/>
    <col min="6661" max="6661" width="3" style="2" customWidth="1"/>
    <col min="6662" max="6662" width="5.7265625" style="2" customWidth="1"/>
    <col min="6663" max="6912" width="9.26953125" style="2"/>
    <col min="6913" max="6913" width="20.54296875" style="2" customWidth="1"/>
    <col min="6914" max="6914" width="71.26953125" style="2" customWidth="1"/>
    <col min="6915" max="6915" width="25.26953125" style="2" customWidth="1"/>
    <col min="6916" max="6916" width="33.7265625" style="2" customWidth="1"/>
    <col min="6917" max="6917" width="3" style="2" customWidth="1"/>
    <col min="6918" max="6918" width="5.7265625" style="2" customWidth="1"/>
    <col min="6919" max="7168" width="9.26953125" style="2"/>
    <col min="7169" max="7169" width="20.54296875" style="2" customWidth="1"/>
    <col min="7170" max="7170" width="71.26953125" style="2" customWidth="1"/>
    <col min="7171" max="7171" width="25.26953125" style="2" customWidth="1"/>
    <col min="7172" max="7172" width="33.7265625" style="2" customWidth="1"/>
    <col min="7173" max="7173" width="3" style="2" customWidth="1"/>
    <col min="7174" max="7174" width="5.7265625" style="2" customWidth="1"/>
    <col min="7175" max="7424" width="9.26953125" style="2"/>
    <col min="7425" max="7425" width="20.54296875" style="2" customWidth="1"/>
    <col min="7426" max="7426" width="71.26953125" style="2" customWidth="1"/>
    <col min="7427" max="7427" width="25.26953125" style="2" customWidth="1"/>
    <col min="7428" max="7428" width="33.7265625" style="2" customWidth="1"/>
    <col min="7429" max="7429" width="3" style="2" customWidth="1"/>
    <col min="7430" max="7430" width="5.7265625" style="2" customWidth="1"/>
    <col min="7431" max="7680" width="9.26953125" style="2"/>
    <col min="7681" max="7681" width="20.54296875" style="2" customWidth="1"/>
    <col min="7682" max="7682" width="71.26953125" style="2" customWidth="1"/>
    <col min="7683" max="7683" width="25.26953125" style="2" customWidth="1"/>
    <col min="7684" max="7684" width="33.7265625" style="2" customWidth="1"/>
    <col min="7685" max="7685" width="3" style="2" customWidth="1"/>
    <col min="7686" max="7686" width="5.7265625" style="2" customWidth="1"/>
    <col min="7687" max="7936" width="9.26953125" style="2"/>
    <col min="7937" max="7937" width="20.54296875" style="2" customWidth="1"/>
    <col min="7938" max="7938" width="71.26953125" style="2" customWidth="1"/>
    <col min="7939" max="7939" width="25.26953125" style="2" customWidth="1"/>
    <col min="7940" max="7940" width="33.7265625" style="2" customWidth="1"/>
    <col min="7941" max="7941" width="3" style="2" customWidth="1"/>
    <col min="7942" max="7942" width="5.7265625" style="2" customWidth="1"/>
    <col min="7943" max="8192" width="9.26953125" style="2"/>
    <col min="8193" max="8193" width="20.54296875" style="2" customWidth="1"/>
    <col min="8194" max="8194" width="71.26953125" style="2" customWidth="1"/>
    <col min="8195" max="8195" width="25.26953125" style="2" customWidth="1"/>
    <col min="8196" max="8196" width="33.7265625" style="2" customWidth="1"/>
    <col min="8197" max="8197" width="3" style="2" customWidth="1"/>
    <col min="8198" max="8198" width="5.7265625" style="2" customWidth="1"/>
    <col min="8199" max="8448" width="9.26953125" style="2"/>
    <col min="8449" max="8449" width="20.54296875" style="2" customWidth="1"/>
    <col min="8450" max="8450" width="71.26953125" style="2" customWidth="1"/>
    <col min="8451" max="8451" width="25.26953125" style="2" customWidth="1"/>
    <col min="8452" max="8452" width="33.7265625" style="2" customWidth="1"/>
    <col min="8453" max="8453" width="3" style="2" customWidth="1"/>
    <col min="8454" max="8454" width="5.7265625" style="2" customWidth="1"/>
    <col min="8455" max="8704" width="9.26953125" style="2"/>
    <col min="8705" max="8705" width="20.54296875" style="2" customWidth="1"/>
    <col min="8706" max="8706" width="71.26953125" style="2" customWidth="1"/>
    <col min="8707" max="8707" width="25.26953125" style="2" customWidth="1"/>
    <col min="8708" max="8708" width="33.7265625" style="2" customWidth="1"/>
    <col min="8709" max="8709" width="3" style="2" customWidth="1"/>
    <col min="8710" max="8710" width="5.7265625" style="2" customWidth="1"/>
    <col min="8711" max="8960" width="9.26953125" style="2"/>
    <col min="8961" max="8961" width="20.54296875" style="2" customWidth="1"/>
    <col min="8962" max="8962" width="71.26953125" style="2" customWidth="1"/>
    <col min="8963" max="8963" width="25.26953125" style="2" customWidth="1"/>
    <col min="8964" max="8964" width="33.7265625" style="2" customWidth="1"/>
    <col min="8965" max="8965" width="3" style="2" customWidth="1"/>
    <col min="8966" max="8966" width="5.7265625" style="2" customWidth="1"/>
    <col min="8967" max="9216" width="9.26953125" style="2"/>
    <col min="9217" max="9217" width="20.54296875" style="2" customWidth="1"/>
    <col min="9218" max="9218" width="71.26953125" style="2" customWidth="1"/>
    <col min="9219" max="9219" width="25.26953125" style="2" customWidth="1"/>
    <col min="9220" max="9220" width="33.7265625" style="2" customWidth="1"/>
    <col min="9221" max="9221" width="3" style="2" customWidth="1"/>
    <col min="9222" max="9222" width="5.7265625" style="2" customWidth="1"/>
    <col min="9223" max="9472" width="9.26953125" style="2"/>
    <col min="9473" max="9473" width="20.54296875" style="2" customWidth="1"/>
    <col min="9474" max="9474" width="71.26953125" style="2" customWidth="1"/>
    <col min="9475" max="9475" width="25.26953125" style="2" customWidth="1"/>
    <col min="9476" max="9476" width="33.7265625" style="2" customWidth="1"/>
    <col min="9477" max="9477" width="3" style="2" customWidth="1"/>
    <col min="9478" max="9478" width="5.7265625" style="2" customWidth="1"/>
    <col min="9479" max="9728" width="9.26953125" style="2"/>
    <col min="9729" max="9729" width="20.54296875" style="2" customWidth="1"/>
    <col min="9730" max="9730" width="71.26953125" style="2" customWidth="1"/>
    <col min="9731" max="9731" width="25.26953125" style="2" customWidth="1"/>
    <col min="9732" max="9732" width="33.7265625" style="2" customWidth="1"/>
    <col min="9733" max="9733" width="3" style="2" customWidth="1"/>
    <col min="9734" max="9734" width="5.7265625" style="2" customWidth="1"/>
    <col min="9735" max="9984" width="9.26953125" style="2"/>
    <col min="9985" max="9985" width="20.54296875" style="2" customWidth="1"/>
    <col min="9986" max="9986" width="71.26953125" style="2" customWidth="1"/>
    <col min="9987" max="9987" width="25.26953125" style="2" customWidth="1"/>
    <col min="9988" max="9988" width="33.7265625" style="2" customWidth="1"/>
    <col min="9989" max="9989" width="3" style="2" customWidth="1"/>
    <col min="9990" max="9990" width="5.7265625" style="2" customWidth="1"/>
    <col min="9991" max="10240" width="9.26953125" style="2"/>
    <col min="10241" max="10241" width="20.54296875" style="2" customWidth="1"/>
    <col min="10242" max="10242" width="71.26953125" style="2" customWidth="1"/>
    <col min="10243" max="10243" width="25.26953125" style="2" customWidth="1"/>
    <col min="10244" max="10244" width="33.7265625" style="2" customWidth="1"/>
    <col min="10245" max="10245" width="3" style="2" customWidth="1"/>
    <col min="10246" max="10246" width="5.7265625" style="2" customWidth="1"/>
    <col min="10247" max="10496" width="9.26953125" style="2"/>
    <col min="10497" max="10497" width="20.54296875" style="2" customWidth="1"/>
    <col min="10498" max="10498" width="71.26953125" style="2" customWidth="1"/>
    <col min="10499" max="10499" width="25.26953125" style="2" customWidth="1"/>
    <col min="10500" max="10500" width="33.7265625" style="2" customWidth="1"/>
    <col min="10501" max="10501" width="3" style="2" customWidth="1"/>
    <col min="10502" max="10502" width="5.7265625" style="2" customWidth="1"/>
    <col min="10503" max="10752" width="9.26953125" style="2"/>
    <col min="10753" max="10753" width="20.54296875" style="2" customWidth="1"/>
    <col min="10754" max="10754" width="71.26953125" style="2" customWidth="1"/>
    <col min="10755" max="10755" width="25.26953125" style="2" customWidth="1"/>
    <col min="10756" max="10756" width="33.7265625" style="2" customWidth="1"/>
    <col min="10757" max="10757" width="3" style="2" customWidth="1"/>
    <col min="10758" max="10758" width="5.7265625" style="2" customWidth="1"/>
    <col min="10759" max="11008" width="9.26953125" style="2"/>
    <col min="11009" max="11009" width="20.54296875" style="2" customWidth="1"/>
    <col min="11010" max="11010" width="71.26953125" style="2" customWidth="1"/>
    <col min="11011" max="11011" width="25.26953125" style="2" customWidth="1"/>
    <col min="11012" max="11012" width="33.7265625" style="2" customWidth="1"/>
    <col min="11013" max="11013" width="3" style="2" customWidth="1"/>
    <col min="11014" max="11014" width="5.7265625" style="2" customWidth="1"/>
    <col min="11015" max="11264" width="9.26953125" style="2"/>
    <col min="11265" max="11265" width="20.54296875" style="2" customWidth="1"/>
    <col min="11266" max="11266" width="71.26953125" style="2" customWidth="1"/>
    <col min="11267" max="11267" width="25.26953125" style="2" customWidth="1"/>
    <col min="11268" max="11268" width="33.7265625" style="2" customWidth="1"/>
    <col min="11269" max="11269" width="3" style="2" customWidth="1"/>
    <col min="11270" max="11270" width="5.7265625" style="2" customWidth="1"/>
    <col min="11271" max="11520" width="9.26953125" style="2"/>
    <col min="11521" max="11521" width="20.54296875" style="2" customWidth="1"/>
    <col min="11522" max="11522" width="71.26953125" style="2" customWidth="1"/>
    <col min="11523" max="11523" width="25.26953125" style="2" customWidth="1"/>
    <col min="11524" max="11524" width="33.7265625" style="2" customWidth="1"/>
    <col min="11525" max="11525" width="3" style="2" customWidth="1"/>
    <col min="11526" max="11526" width="5.7265625" style="2" customWidth="1"/>
    <col min="11527" max="11776" width="9.26953125" style="2"/>
    <col min="11777" max="11777" width="20.54296875" style="2" customWidth="1"/>
    <col min="11778" max="11778" width="71.26953125" style="2" customWidth="1"/>
    <col min="11779" max="11779" width="25.26953125" style="2" customWidth="1"/>
    <col min="11780" max="11780" width="33.7265625" style="2" customWidth="1"/>
    <col min="11781" max="11781" width="3" style="2" customWidth="1"/>
    <col min="11782" max="11782" width="5.7265625" style="2" customWidth="1"/>
    <col min="11783" max="12032" width="9.26953125" style="2"/>
    <col min="12033" max="12033" width="20.54296875" style="2" customWidth="1"/>
    <col min="12034" max="12034" width="71.26953125" style="2" customWidth="1"/>
    <col min="12035" max="12035" width="25.26953125" style="2" customWidth="1"/>
    <col min="12036" max="12036" width="33.7265625" style="2" customWidth="1"/>
    <col min="12037" max="12037" width="3" style="2" customWidth="1"/>
    <col min="12038" max="12038" width="5.7265625" style="2" customWidth="1"/>
    <col min="12039" max="12288" width="9.26953125" style="2"/>
    <col min="12289" max="12289" width="20.54296875" style="2" customWidth="1"/>
    <col min="12290" max="12290" width="71.26953125" style="2" customWidth="1"/>
    <col min="12291" max="12291" width="25.26953125" style="2" customWidth="1"/>
    <col min="12292" max="12292" width="33.7265625" style="2" customWidth="1"/>
    <col min="12293" max="12293" width="3" style="2" customWidth="1"/>
    <col min="12294" max="12294" width="5.7265625" style="2" customWidth="1"/>
    <col min="12295" max="12544" width="9.26953125" style="2"/>
    <col min="12545" max="12545" width="20.54296875" style="2" customWidth="1"/>
    <col min="12546" max="12546" width="71.26953125" style="2" customWidth="1"/>
    <col min="12547" max="12547" width="25.26953125" style="2" customWidth="1"/>
    <col min="12548" max="12548" width="33.7265625" style="2" customWidth="1"/>
    <col min="12549" max="12549" width="3" style="2" customWidth="1"/>
    <col min="12550" max="12550" width="5.7265625" style="2" customWidth="1"/>
    <col min="12551" max="12800" width="9.26953125" style="2"/>
    <col min="12801" max="12801" width="20.54296875" style="2" customWidth="1"/>
    <col min="12802" max="12802" width="71.26953125" style="2" customWidth="1"/>
    <col min="12803" max="12803" width="25.26953125" style="2" customWidth="1"/>
    <col min="12804" max="12804" width="33.7265625" style="2" customWidth="1"/>
    <col min="12805" max="12805" width="3" style="2" customWidth="1"/>
    <col min="12806" max="12806" width="5.7265625" style="2" customWidth="1"/>
    <col min="12807" max="13056" width="9.26953125" style="2"/>
    <col min="13057" max="13057" width="20.54296875" style="2" customWidth="1"/>
    <col min="13058" max="13058" width="71.26953125" style="2" customWidth="1"/>
    <col min="13059" max="13059" width="25.26953125" style="2" customWidth="1"/>
    <col min="13060" max="13060" width="33.7265625" style="2" customWidth="1"/>
    <col min="13061" max="13061" width="3" style="2" customWidth="1"/>
    <col min="13062" max="13062" width="5.7265625" style="2" customWidth="1"/>
    <col min="13063" max="13312" width="9.26953125" style="2"/>
    <col min="13313" max="13313" width="20.54296875" style="2" customWidth="1"/>
    <col min="13314" max="13314" width="71.26953125" style="2" customWidth="1"/>
    <col min="13315" max="13315" width="25.26953125" style="2" customWidth="1"/>
    <col min="13316" max="13316" width="33.7265625" style="2" customWidth="1"/>
    <col min="13317" max="13317" width="3" style="2" customWidth="1"/>
    <col min="13318" max="13318" width="5.7265625" style="2" customWidth="1"/>
    <col min="13319" max="13568" width="9.26953125" style="2"/>
    <col min="13569" max="13569" width="20.54296875" style="2" customWidth="1"/>
    <col min="13570" max="13570" width="71.26953125" style="2" customWidth="1"/>
    <col min="13571" max="13571" width="25.26953125" style="2" customWidth="1"/>
    <col min="13572" max="13572" width="33.7265625" style="2" customWidth="1"/>
    <col min="13573" max="13573" width="3" style="2" customWidth="1"/>
    <col min="13574" max="13574" width="5.7265625" style="2" customWidth="1"/>
    <col min="13575" max="13824" width="9.26953125" style="2"/>
    <col min="13825" max="13825" width="20.54296875" style="2" customWidth="1"/>
    <col min="13826" max="13826" width="71.26953125" style="2" customWidth="1"/>
    <col min="13827" max="13827" width="25.26953125" style="2" customWidth="1"/>
    <col min="13828" max="13828" width="33.7265625" style="2" customWidth="1"/>
    <col min="13829" max="13829" width="3" style="2" customWidth="1"/>
    <col min="13830" max="13830" width="5.7265625" style="2" customWidth="1"/>
    <col min="13831" max="14080" width="9.26953125" style="2"/>
    <col min="14081" max="14081" width="20.54296875" style="2" customWidth="1"/>
    <col min="14082" max="14082" width="71.26953125" style="2" customWidth="1"/>
    <col min="14083" max="14083" width="25.26953125" style="2" customWidth="1"/>
    <col min="14084" max="14084" width="33.7265625" style="2" customWidth="1"/>
    <col min="14085" max="14085" width="3" style="2" customWidth="1"/>
    <col min="14086" max="14086" width="5.7265625" style="2" customWidth="1"/>
    <col min="14087" max="14336" width="9.26953125" style="2"/>
    <col min="14337" max="14337" width="20.54296875" style="2" customWidth="1"/>
    <col min="14338" max="14338" width="71.26953125" style="2" customWidth="1"/>
    <col min="14339" max="14339" width="25.26953125" style="2" customWidth="1"/>
    <col min="14340" max="14340" width="33.7265625" style="2" customWidth="1"/>
    <col min="14341" max="14341" width="3" style="2" customWidth="1"/>
    <col min="14342" max="14342" width="5.7265625" style="2" customWidth="1"/>
    <col min="14343" max="14592" width="9.26953125" style="2"/>
    <col min="14593" max="14593" width="20.54296875" style="2" customWidth="1"/>
    <col min="14594" max="14594" width="71.26953125" style="2" customWidth="1"/>
    <col min="14595" max="14595" width="25.26953125" style="2" customWidth="1"/>
    <col min="14596" max="14596" width="33.7265625" style="2" customWidth="1"/>
    <col min="14597" max="14597" width="3" style="2" customWidth="1"/>
    <col min="14598" max="14598" width="5.7265625" style="2" customWidth="1"/>
    <col min="14599" max="14848" width="9.26953125" style="2"/>
    <col min="14849" max="14849" width="20.54296875" style="2" customWidth="1"/>
    <col min="14850" max="14850" width="71.26953125" style="2" customWidth="1"/>
    <col min="14851" max="14851" width="25.26953125" style="2" customWidth="1"/>
    <col min="14852" max="14852" width="33.7265625" style="2" customWidth="1"/>
    <col min="14853" max="14853" width="3" style="2" customWidth="1"/>
    <col min="14854" max="14854" width="5.7265625" style="2" customWidth="1"/>
    <col min="14855" max="15104" width="9.26953125" style="2"/>
    <col min="15105" max="15105" width="20.54296875" style="2" customWidth="1"/>
    <col min="15106" max="15106" width="71.26953125" style="2" customWidth="1"/>
    <col min="15107" max="15107" width="25.26953125" style="2" customWidth="1"/>
    <col min="15108" max="15108" width="33.7265625" style="2" customWidth="1"/>
    <col min="15109" max="15109" width="3" style="2" customWidth="1"/>
    <col min="15110" max="15110" width="5.7265625" style="2" customWidth="1"/>
    <col min="15111" max="15360" width="9.26953125" style="2"/>
    <col min="15361" max="15361" width="20.54296875" style="2" customWidth="1"/>
    <col min="15362" max="15362" width="71.26953125" style="2" customWidth="1"/>
    <col min="15363" max="15363" width="25.26953125" style="2" customWidth="1"/>
    <col min="15364" max="15364" width="33.7265625" style="2" customWidth="1"/>
    <col min="15365" max="15365" width="3" style="2" customWidth="1"/>
    <col min="15366" max="15366" width="5.7265625" style="2" customWidth="1"/>
    <col min="15367" max="15616" width="9.26953125" style="2"/>
    <col min="15617" max="15617" width="20.54296875" style="2" customWidth="1"/>
    <col min="15618" max="15618" width="71.26953125" style="2" customWidth="1"/>
    <col min="15619" max="15619" width="25.26953125" style="2" customWidth="1"/>
    <col min="15620" max="15620" width="33.7265625" style="2" customWidth="1"/>
    <col min="15621" max="15621" width="3" style="2" customWidth="1"/>
    <col min="15622" max="15622" width="5.7265625" style="2" customWidth="1"/>
    <col min="15623" max="15872" width="9.26953125" style="2"/>
    <col min="15873" max="15873" width="20.54296875" style="2" customWidth="1"/>
    <col min="15874" max="15874" width="71.26953125" style="2" customWidth="1"/>
    <col min="15875" max="15875" width="25.26953125" style="2" customWidth="1"/>
    <col min="15876" max="15876" width="33.7265625" style="2" customWidth="1"/>
    <col min="15877" max="15877" width="3" style="2" customWidth="1"/>
    <col min="15878" max="15878" width="5.7265625" style="2" customWidth="1"/>
    <col min="15879" max="16128" width="9.26953125" style="2"/>
    <col min="16129" max="16129" width="20.54296875" style="2" customWidth="1"/>
    <col min="16130" max="16130" width="71.26953125" style="2" customWidth="1"/>
    <col min="16131" max="16131" width="25.26953125" style="2" customWidth="1"/>
    <col min="16132" max="16132" width="33.7265625" style="2" customWidth="1"/>
    <col min="16133" max="16133" width="3" style="2" customWidth="1"/>
    <col min="16134" max="16134" width="5.7265625" style="2" customWidth="1"/>
    <col min="16135" max="16384" width="9.26953125" style="2"/>
  </cols>
  <sheetData>
    <row r="1" spans="1:6" ht="23.25" customHeight="1" thickBot="1">
      <c r="A1" s="113" t="s">
        <v>200</v>
      </c>
      <c r="B1" s="113"/>
      <c r="C1" s="113"/>
      <c r="D1" s="113"/>
    </row>
    <row r="2" spans="1:6" ht="18" customHeight="1" thickBot="1">
      <c r="A2" s="113" t="s">
        <v>201</v>
      </c>
      <c r="B2" s="113"/>
      <c r="C2" s="113"/>
      <c r="D2" s="113"/>
    </row>
    <row r="3" spans="1:6" ht="48.75" customHeight="1" thickBot="1">
      <c r="A3" s="3" t="s">
        <v>3</v>
      </c>
      <c r="B3" s="71" t="s">
        <v>199</v>
      </c>
      <c r="C3" s="3" t="s">
        <v>4</v>
      </c>
      <c r="D3" s="4"/>
    </row>
    <row r="4" spans="1:6" ht="21.75" customHeight="1" thickBot="1">
      <c r="A4" s="3" t="s">
        <v>5</v>
      </c>
      <c r="B4" s="5"/>
      <c r="C4" s="6" t="s">
        <v>6</v>
      </c>
      <c r="D4" s="7"/>
    </row>
    <row r="5" spans="1:6" ht="21.75" customHeight="1" thickBot="1">
      <c r="A5" s="6" t="s">
        <v>7</v>
      </c>
      <c r="B5" s="7"/>
      <c r="C5" s="6" t="s">
        <v>8</v>
      </c>
      <c r="D5" s="7"/>
    </row>
    <row r="6" spans="1:6" ht="21.75" customHeight="1" thickBot="1">
      <c r="A6" s="6" t="s">
        <v>9</v>
      </c>
      <c r="B6" s="7"/>
      <c r="C6" s="6" t="s">
        <v>10</v>
      </c>
      <c r="D6" s="7"/>
    </row>
    <row r="7" spans="1:6" ht="18" customHeight="1" thickBot="1">
      <c r="A7" s="114" t="s">
        <v>89</v>
      </c>
      <c r="B7" s="114"/>
      <c r="C7" s="114"/>
      <c r="D7" s="114"/>
    </row>
    <row r="8" spans="1:6" ht="18" customHeight="1" thickBot="1">
      <c r="A8" s="42"/>
      <c r="B8" s="98" t="s">
        <v>113</v>
      </c>
      <c r="C8" s="99"/>
      <c r="D8" s="115"/>
    </row>
    <row r="9" spans="1:6" ht="18" customHeight="1" thickBot="1">
      <c r="A9" s="42"/>
      <c r="B9" s="116" t="s">
        <v>90</v>
      </c>
      <c r="C9" s="117"/>
      <c r="D9" s="118"/>
    </row>
    <row r="10" spans="1:6" ht="18" customHeight="1" thickBot="1">
      <c r="A10" s="52"/>
      <c r="B10" s="116" t="s">
        <v>110</v>
      </c>
      <c r="C10" s="117"/>
      <c r="D10" s="118"/>
    </row>
    <row r="11" spans="1:6" ht="18" customHeight="1" thickBot="1">
      <c r="A11" s="52"/>
      <c r="B11" s="116" t="s">
        <v>111</v>
      </c>
      <c r="C11" s="117"/>
      <c r="D11" s="118"/>
    </row>
    <row r="12" spans="1:6" ht="18" customHeight="1" thickBot="1">
      <c r="A12" s="42"/>
      <c r="B12" s="116" t="s">
        <v>112</v>
      </c>
      <c r="C12" s="117"/>
      <c r="D12" s="118"/>
    </row>
    <row r="13" spans="1:6" ht="18" customHeight="1" thickBot="1">
      <c r="A13" s="42"/>
      <c r="B13" s="116" t="s">
        <v>91</v>
      </c>
      <c r="C13" s="117"/>
      <c r="D13" s="118"/>
    </row>
    <row r="14" spans="1:6" ht="18" customHeight="1" thickBot="1">
      <c r="A14" s="42"/>
      <c r="B14" s="116" t="s">
        <v>92</v>
      </c>
      <c r="C14" s="117"/>
      <c r="D14" s="118"/>
    </row>
    <row r="15" spans="1:6" ht="14.5" thickBot="1">
      <c r="A15" s="114" t="s">
        <v>93</v>
      </c>
      <c r="B15" s="114"/>
      <c r="C15" s="114"/>
      <c r="D15" s="114"/>
      <c r="F15" s="11"/>
    </row>
    <row r="16" spans="1:6" ht="15" thickBot="1">
      <c r="A16" s="43"/>
      <c r="B16" s="98" t="s">
        <v>88</v>
      </c>
      <c r="C16" s="99"/>
      <c r="D16" s="100"/>
      <c r="F16" s="11"/>
    </row>
    <row r="17" spans="1:6" ht="15" thickBot="1">
      <c r="A17" s="43"/>
      <c r="B17" s="72" t="s">
        <v>103</v>
      </c>
      <c r="C17" s="101"/>
      <c r="D17" s="102"/>
      <c r="F17" s="11"/>
    </row>
    <row r="18" spans="1:6" ht="15" thickBot="1">
      <c r="A18" s="43"/>
      <c r="B18" s="72" t="s">
        <v>104</v>
      </c>
      <c r="C18" s="101"/>
      <c r="D18" s="102"/>
      <c r="F18" s="11"/>
    </row>
    <row r="19" spans="1:6" ht="15" thickBot="1">
      <c r="A19" s="43"/>
      <c r="B19" s="72"/>
      <c r="C19" s="103"/>
      <c r="D19" s="100"/>
      <c r="F19" s="11"/>
    </row>
    <row r="20" spans="1:6" ht="14.5" customHeight="1" thickBot="1">
      <c r="A20" s="43"/>
      <c r="B20" s="98" t="s">
        <v>99</v>
      </c>
      <c r="C20" s="99"/>
      <c r="D20" s="100"/>
      <c r="F20" s="11"/>
    </row>
    <row r="21" spans="1:6" ht="30" customHeight="1" thickBot="1">
      <c r="A21" s="9"/>
      <c r="B21" s="104" t="s">
        <v>100</v>
      </c>
      <c r="C21" s="101"/>
      <c r="D21" s="102"/>
      <c r="F21" s="11"/>
    </row>
    <row r="22" spans="1:6" ht="30" customHeight="1" thickBot="1">
      <c r="A22" s="9"/>
      <c r="B22" s="72" t="s">
        <v>101</v>
      </c>
      <c r="C22" s="101"/>
      <c r="D22" s="102"/>
      <c r="F22" s="11"/>
    </row>
    <row r="23" spans="1:6" ht="30" customHeight="1" thickBot="1">
      <c r="A23" s="43"/>
      <c r="B23" s="104" t="s">
        <v>102</v>
      </c>
      <c r="C23" s="101"/>
      <c r="D23" s="102"/>
      <c r="F23" s="11"/>
    </row>
    <row r="24" spans="1:6" ht="18" customHeight="1" thickBot="1">
      <c r="A24" s="8" t="s">
        <v>13</v>
      </c>
      <c r="B24" s="108" t="s">
        <v>14</v>
      </c>
      <c r="C24" s="100"/>
      <c r="D24" s="8" t="s">
        <v>15</v>
      </c>
    </row>
    <row r="25" spans="1:6" ht="16.149999999999999" customHeight="1" thickBot="1">
      <c r="A25" s="110" t="s">
        <v>98</v>
      </c>
      <c r="B25" s="106" t="s">
        <v>66</v>
      </c>
      <c r="C25" s="107"/>
      <c r="D25" s="12">
        <v>0</v>
      </c>
    </row>
    <row r="26" spans="1:6" ht="16.149999999999999" customHeight="1" thickBot="1">
      <c r="A26" s="110"/>
      <c r="B26" s="106" t="s">
        <v>105</v>
      </c>
      <c r="C26" s="107"/>
      <c r="D26" s="12">
        <v>0</v>
      </c>
    </row>
    <row r="27" spans="1:6" ht="16.149999999999999" customHeight="1" thickBot="1">
      <c r="A27" s="110"/>
      <c r="B27" s="106" t="s">
        <v>70</v>
      </c>
      <c r="C27" s="107"/>
      <c r="D27" s="12">
        <v>0</v>
      </c>
    </row>
    <row r="28" spans="1:6" ht="33.4" customHeight="1" thickBot="1">
      <c r="A28" s="110"/>
      <c r="B28" s="111" t="s">
        <v>71</v>
      </c>
      <c r="C28" s="107"/>
      <c r="D28" s="12">
        <v>0</v>
      </c>
    </row>
    <row r="29" spans="1:6" ht="12" customHeight="1" thickBot="1">
      <c r="A29" s="105"/>
      <c r="B29" s="105"/>
      <c r="C29" s="105"/>
      <c r="D29" s="105"/>
    </row>
    <row r="30" spans="1:6" ht="33.25" customHeight="1" thickBot="1">
      <c r="A30" s="45" t="s">
        <v>72</v>
      </c>
      <c r="B30" s="106" t="s">
        <v>73</v>
      </c>
      <c r="C30" s="107"/>
      <c r="D30" s="16"/>
    </row>
    <row r="31" spans="1:6" ht="18" customHeight="1" thickBot="1">
      <c r="A31" s="14"/>
      <c r="B31" s="85"/>
      <c r="C31" s="100"/>
      <c r="D31" s="44" t="s">
        <v>15</v>
      </c>
    </row>
    <row r="32" spans="1:6" ht="27.65" customHeight="1" thickBot="1">
      <c r="A32" s="112" t="s">
        <v>109</v>
      </c>
      <c r="B32" s="85" t="s">
        <v>106</v>
      </c>
      <c r="C32" s="100"/>
      <c r="D32" s="12">
        <v>0</v>
      </c>
    </row>
    <row r="33" spans="1:6" s="1" customFormat="1" ht="27.65" customHeight="1" thickBot="1">
      <c r="A33" s="112"/>
      <c r="B33" s="85" t="s">
        <v>107</v>
      </c>
      <c r="C33" s="100"/>
      <c r="D33" s="12">
        <v>0</v>
      </c>
      <c r="F33" s="2"/>
    </row>
    <row r="34" spans="1:6" s="1" customFormat="1" ht="27.65" customHeight="1" thickBot="1">
      <c r="A34" s="112"/>
      <c r="B34" s="85" t="s">
        <v>108</v>
      </c>
      <c r="C34" s="100"/>
      <c r="D34" s="12">
        <v>0</v>
      </c>
      <c r="F34" s="2"/>
    </row>
    <row r="35" spans="1:6" s="1" customFormat="1" ht="18" customHeight="1" thickBot="1">
      <c r="A35" s="23"/>
      <c r="B35" s="24"/>
      <c r="C35" s="25"/>
      <c r="D35" s="26"/>
      <c r="F35" s="2"/>
    </row>
    <row r="36" spans="1:6" s="1" customFormat="1" ht="18" customHeight="1">
      <c r="A36" s="27"/>
      <c r="B36" s="20"/>
      <c r="C36" s="28"/>
      <c r="D36" s="22"/>
      <c r="F36" s="2"/>
    </row>
    <row r="37" spans="1:6" s="1" customFormat="1" ht="18" customHeight="1">
      <c r="A37" s="29" t="s">
        <v>79</v>
      </c>
      <c r="B37" s="30"/>
      <c r="C37" s="31"/>
      <c r="D37" s="32"/>
      <c r="F37" s="2"/>
    </row>
    <row r="38" spans="1:6" s="1" customFormat="1" ht="31.15" customHeight="1">
      <c r="A38" s="109" t="s">
        <v>96</v>
      </c>
      <c r="B38" s="109"/>
      <c r="C38" s="109"/>
      <c r="D38" s="109"/>
      <c r="F38" s="2"/>
    </row>
    <row r="39" spans="1:6" s="1" customFormat="1" ht="14">
      <c r="A39" s="109" t="s">
        <v>97</v>
      </c>
      <c r="B39" s="109"/>
      <c r="C39" s="109"/>
      <c r="D39" s="109"/>
      <c r="F39" s="2"/>
    </row>
    <row r="40" spans="1:6" s="1" customFormat="1" ht="42" customHeight="1">
      <c r="A40" s="109" t="s">
        <v>95</v>
      </c>
      <c r="B40" s="109"/>
      <c r="C40" s="109"/>
      <c r="D40" s="109"/>
      <c r="F40" s="2"/>
    </row>
    <row r="41" spans="1:6" s="1" customFormat="1" ht="36" customHeight="1">
      <c r="A41" s="33"/>
      <c r="B41" s="34"/>
      <c r="C41" s="31"/>
      <c r="D41" s="32"/>
      <c r="F41" s="2"/>
    </row>
    <row r="42" spans="1:6" s="1" customFormat="1" ht="18" customHeight="1">
      <c r="A42" s="33" t="s">
        <v>80</v>
      </c>
      <c r="B42" s="35">
        <f ca="1">+TODAY()</f>
        <v>44614</v>
      </c>
      <c r="C42" s="31"/>
      <c r="D42" s="32"/>
      <c r="F42" s="2"/>
    </row>
    <row r="43" spans="1:6" s="1" customFormat="1" ht="18" customHeight="1">
      <c r="A43" s="33" t="s">
        <v>81</v>
      </c>
      <c r="B43" s="36" t="s">
        <v>82</v>
      </c>
      <c r="C43" s="37"/>
      <c r="D43" s="38" t="s">
        <v>83</v>
      </c>
      <c r="F43" s="2"/>
    </row>
    <row r="44" spans="1:6" s="1" customFormat="1" ht="18" customHeight="1" thickBot="1">
      <c r="A44" s="39"/>
      <c r="B44" s="24"/>
      <c r="C44" s="40"/>
      <c r="D44" s="26"/>
      <c r="F44" s="2"/>
    </row>
    <row r="45" spans="1:6" s="1" customFormat="1" ht="19.5" customHeight="1">
      <c r="A45" s="34"/>
      <c r="B45" s="34"/>
      <c r="C45" s="31"/>
      <c r="D45" s="34"/>
      <c r="F45" s="2"/>
    </row>
    <row r="46" spans="1:6" s="1" customFormat="1" ht="19.5" customHeight="1">
      <c r="A46" s="34"/>
      <c r="B46" s="34"/>
      <c r="C46" s="31"/>
      <c r="D46" s="34"/>
      <c r="F46" s="2"/>
    </row>
  </sheetData>
  <mergeCells count="35">
    <mergeCell ref="A1:D1"/>
    <mergeCell ref="A2:D2"/>
    <mergeCell ref="A7:D7"/>
    <mergeCell ref="A15:D15"/>
    <mergeCell ref="B8:D8"/>
    <mergeCell ref="B9:D9"/>
    <mergeCell ref="B12:D12"/>
    <mergeCell ref="B13:D13"/>
    <mergeCell ref="B14:D14"/>
    <mergeCell ref="B10:D10"/>
    <mergeCell ref="B11:D11"/>
    <mergeCell ref="A40:D40"/>
    <mergeCell ref="A25:A28"/>
    <mergeCell ref="B25:C25"/>
    <mergeCell ref="B26:C26"/>
    <mergeCell ref="B33:C33"/>
    <mergeCell ref="B27:C27"/>
    <mergeCell ref="B28:C28"/>
    <mergeCell ref="B34:C34"/>
    <mergeCell ref="A39:D39"/>
    <mergeCell ref="A38:D38"/>
    <mergeCell ref="A32:A34"/>
    <mergeCell ref="B16:D16"/>
    <mergeCell ref="B32:C32"/>
    <mergeCell ref="B31:C31"/>
    <mergeCell ref="B17:D17"/>
    <mergeCell ref="B18:D18"/>
    <mergeCell ref="B20:D20"/>
    <mergeCell ref="B19:D19"/>
    <mergeCell ref="B21:D21"/>
    <mergeCell ref="B22:D22"/>
    <mergeCell ref="B23:D23"/>
    <mergeCell ref="A29:D29"/>
    <mergeCell ref="B30:C30"/>
    <mergeCell ref="B24:C24"/>
  </mergeCells>
  <printOptions horizontalCentered="1" verticalCentered="1"/>
  <pageMargins left="0.55118110236220474" right="0.47244094488188981" top="0.39370078740157483" bottom="0.27559055118110237" header="0.51181102362204722" footer="0.51181102362204722"/>
  <pageSetup scale="58"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C6" sqref="C6"/>
    </sheetView>
  </sheetViews>
  <sheetFormatPr defaultColWidth="9.26953125" defaultRowHeight="14.5"/>
  <cols>
    <col min="1" max="1" width="5.81640625" customWidth="1"/>
    <col min="2" max="2" width="33" bestFit="1" customWidth="1"/>
    <col min="3" max="3" width="11" bestFit="1" customWidth="1"/>
    <col min="5" max="5" width="10.26953125" customWidth="1"/>
    <col min="8" max="8" width="14.26953125" bestFit="1" customWidth="1"/>
    <col min="9" max="9" width="12.453125" customWidth="1"/>
    <col min="14" max="14" width="30.26953125" customWidth="1"/>
  </cols>
  <sheetData>
    <row r="1" spans="2:7">
      <c r="B1" t="s">
        <v>114</v>
      </c>
      <c r="C1" s="53" t="s">
        <v>115</v>
      </c>
      <c r="F1" s="54"/>
      <c r="G1" t="s">
        <v>116</v>
      </c>
    </row>
    <row r="2" spans="2:7">
      <c r="B2" t="s">
        <v>117</v>
      </c>
      <c r="C2" s="53" t="s">
        <v>118</v>
      </c>
      <c r="F2" s="55"/>
      <c r="G2" t="s">
        <v>119</v>
      </c>
    </row>
    <row r="3" spans="2:7">
      <c r="B3" t="s">
        <v>120</v>
      </c>
      <c r="C3" s="53"/>
    </row>
    <row r="4" spans="2:7">
      <c r="B4" s="56" t="s">
        <v>121</v>
      </c>
      <c r="C4" s="57">
        <v>0</v>
      </c>
      <c r="E4" s="58" t="s">
        <v>122</v>
      </c>
    </row>
    <row r="5" spans="2:7">
      <c r="B5" s="56" t="s">
        <v>123</v>
      </c>
      <c r="C5" s="57">
        <v>0</v>
      </c>
      <c r="F5" s="56"/>
    </row>
    <row r="6" spans="2:7">
      <c r="B6" s="56" t="s">
        <v>124</v>
      </c>
      <c r="C6" s="57">
        <v>0</v>
      </c>
      <c r="F6" s="56"/>
    </row>
    <row r="7" spans="2:7">
      <c r="B7" s="56" t="s">
        <v>125</v>
      </c>
      <c r="C7" s="57">
        <v>0</v>
      </c>
    </row>
    <row r="8" spans="2:7">
      <c r="B8" s="56" t="s">
        <v>126</v>
      </c>
      <c r="C8" s="57">
        <v>0</v>
      </c>
    </row>
    <row r="9" spans="2:7">
      <c r="B9" s="56" t="s">
        <v>127</v>
      </c>
      <c r="C9" s="57">
        <v>0</v>
      </c>
    </row>
    <row r="10" spans="2:7">
      <c r="B10" s="59" t="s">
        <v>128</v>
      </c>
      <c r="C10" t="s">
        <v>129</v>
      </c>
      <c r="D10" t="s">
        <v>130</v>
      </c>
    </row>
    <row r="11" spans="2:7">
      <c r="B11" s="60" t="s">
        <v>131</v>
      </c>
      <c r="E11" s="58" t="s">
        <v>132</v>
      </c>
    </row>
    <row r="12" spans="2:7">
      <c r="B12" s="60" t="s">
        <v>133</v>
      </c>
    </row>
    <row r="13" spans="2:7">
      <c r="B13" s="56" t="s">
        <v>134</v>
      </c>
      <c r="C13" s="54">
        <f>+MIN((C33*12%),(1800*12))</f>
        <v>0</v>
      </c>
      <c r="D13" s="54">
        <f>+MIN(SUM(C13:C23),150000)</f>
        <v>0</v>
      </c>
    </row>
    <row r="14" spans="2:7">
      <c r="B14" s="56" t="s">
        <v>135</v>
      </c>
      <c r="C14" s="57"/>
      <c r="D14" s="54"/>
    </row>
    <row r="15" spans="2:7">
      <c r="B15" s="56" t="s">
        <v>136</v>
      </c>
      <c r="C15" s="57"/>
      <c r="D15" s="54"/>
    </row>
    <row r="16" spans="2:7">
      <c r="B16" s="56" t="s">
        <v>137</v>
      </c>
      <c r="C16" s="57"/>
      <c r="D16" s="54"/>
    </row>
    <row r="17" spans="2:7">
      <c r="B17" s="56" t="s">
        <v>138</v>
      </c>
      <c r="C17" s="57"/>
      <c r="D17" s="54"/>
    </row>
    <row r="18" spans="2:7">
      <c r="B18" s="56" t="s">
        <v>139</v>
      </c>
      <c r="C18" s="57"/>
      <c r="D18" s="54"/>
    </row>
    <row r="19" spans="2:7">
      <c r="B19" s="56" t="s">
        <v>140</v>
      </c>
      <c r="C19" s="57"/>
      <c r="D19" s="54"/>
    </row>
    <row r="20" spans="2:7">
      <c r="B20" s="56" t="s">
        <v>141</v>
      </c>
      <c r="C20" s="57"/>
      <c r="D20" s="54"/>
    </row>
    <row r="21" spans="2:7">
      <c r="B21" s="56" t="s">
        <v>142</v>
      </c>
      <c r="C21" s="57"/>
      <c r="D21" s="54"/>
    </row>
    <row r="22" spans="2:7">
      <c r="B22" s="56" t="s">
        <v>143</v>
      </c>
      <c r="C22" s="57"/>
      <c r="D22" s="54"/>
    </row>
    <row r="23" spans="2:7">
      <c r="B23" s="56" t="s">
        <v>144</v>
      </c>
      <c r="C23" s="57"/>
      <c r="D23" s="54"/>
    </row>
    <row r="24" spans="2:7">
      <c r="B24" s="60" t="s">
        <v>145</v>
      </c>
      <c r="C24" s="57"/>
      <c r="D24" s="54"/>
    </row>
    <row r="25" spans="2:7">
      <c r="B25" s="56" t="s">
        <v>146</v>
      </c>
      <c r="C25" s="57">
        <v>0</v>
      </c>
      <c r="D25" s="54">
        <f>+C25</f>
        <v>0</v>
      </c>
    </row>
    <row r="26" spans="2:7">
      <c r="B26" s="56" t="s">
        <v>147</v>
      </c>
      <c r="C26" s="57">
        <v>0</v>
      </c>
      <c r="D26" s="54">
        <f>+MIN(C26,25000)</f>
        <v>0</v>
      </c>
    </row>
    <row r="27" spans="2:7">
      <c r="B27" s="56" t="s">
        <v>148</v>
      </c>
      <c r="C27" s="57">
        <v>0</v>
      </c>
      <c r="D27" s="54">
        <f>+MIN(C27,25000)</f>
        <v>0</v>
      </c>
    </row>
    <row r="28" spans="2:7">
      <c r="B28" s="56" t="s">
        <v>149</v>
      </c>
      <c r="C28" s="57">
        <v>0</v>
      </c>
      <c r="D28" s="54">
        <f>+MIN(C28,50000)</f>
        <v>0</v>
      </c>
    </row>
    <row r="29" spans="2:7">
      <c r="B29" s="56"/>
    </row>
    <row r="31" spans="2:7">
      <c r="B31" s="61" t="s">
        <v>150</v>
      </c>
      <c r="C31" s="62"/>
      <c r="D31" s="62"/>
      <c r="E31" s="62"/>
    </row>
    <row r="32" spans="2:7">
      <c r="B32" s="59" t="s">
        <v>151</v>
      </c>
      <c r="C32" t="s">
        <v>152</v>
      </c>
      <c r="D32" t="s">
        <v>153</v>
      </c>
      <c r="E32" t="s">
        <v>154</v>
      </c>
      <c r="G32" t="s">
        <v>155</v>
      </c>
    </row>
    <row r="33" spans="2:12">
      <c r="B33" s="63" t="s">
        <v>156</v>
      </c>
      <c r="C33" s="57">
        <v>0</v>
      </c>
      <c r="D33" s="54"/>
      <c r="E33" s="54">
        <f t="shared" ref="E33:E44" si="0">+C33-D33</f>
        <v>0</v>
      </c>
      <c r="F33" s="54"/>
      <c r="G33" s="54">
        <f t="shared" ref="G33:G40" si="1">+E33</f>
        <v>0</v>
      </c>
    </row>
    <row r="34" spans="2:12">
      <c r="B34" s="63" t="s">
        <v>157</v>
      </c>
      <c r="C34" s="57">
        <v>0</v>
      </c>
      <c r="D34" s="54">
        <f>MAX(MIN((C4-(C33*10%)),C34,C34),0)</f>
        <v>0</v>
      </c>
      <c r="E34" s="54">
        <f t="shared" si="0"/>
        <v>0</v>
      </c>
      <c r="F34" s="54"/>
      <c r="G34" s="54">
        <f t="shared" si="1"/>
        <v>0</v>
      </c>
    </row>
    <row r="35" spans="2:12">
      <c r="B35" s="63" t="s">
        <v>158</v>
      </c>
      <c r="C35" s="57">
        <v>0</v>
      </c>
      <c r="D35" s="54"/>
      <c r="E35" s="54">
        <f t="shared" si="0"/>
        <v>0</v>
      </c>
      <c r="F35" s="54"/>
      <c r="G35" s="54">
        <f t="shared" si="1"/>
        <v>0</v>
      </c>
    </row>
    <row r="36" spans="2:12">
      <c r="B36" s="56" t="s">
        <v>124</v>
      </c>
      <c r="C36" s="57">
        <v>0</v>
      </c>
      <c r="D36" s="54">
        <f>+MIN(C36,C6)</f>
        <v>0</v>
      </c>
      <c r="E36" s="54">
        <f t="shared" si="0"/>
        <v>0</v>
      </c>
      <c r="F36" s="54"/>
      <c r="G36" s="54">
        <f t="shared" si="1"/>
        <v>0</v>
      </c>
    </row>
    <row r="37" spans="2:12">
      <c r="B37" s="56" t="s">
        <v>159</v>
      </c>
      <c r="C37" s="57">
        <v>0</v>
      </c>
      <c r="D37" s="54">
        <f>+MIN(C37,C7)</f>
        <v>0</v>
      </c>
      <c r="E37" s="54">
        <f t="shared" si="0"/>
        <v>0</v>
      </c>
      <c r="F37" s="54"/>
      <c r="G37" s="54">
        <f t="shared" si="1"/>
        <v>0</v>
      </c>
    </row>
    <row r="38" spans="2:12">
      <c r="B38" s="56" t="s">
        <v>126</v>
      </c>
      <c r="C38" s="57">
        <v>0</v>
      </c>
      <c r="D38" s="54">
        <f>+MIN(C38,C8)</f>
        <v>0</v>
      </c>
      <c r="E38" s="54">
        <f t="shared" si="0"/>
        <v>0</v>
      </c>
      <c r="F38" s="54"/>
      <c r="G38" s="54">
        <f t="shared" si="1"/>
        <v>0</v>
      </c>
    </row>
    <row r="39" spans="2:12">
      <c r="B39" s="56" t="s">
        <v>127</v>
      </c>
      <c r="C39" s="57">
        <v>0</v>
      </c>
      <c r="D39" s="54">
        <f>+MIN(C39,C9)</f>
        <v>0</v>
      </c>
      <c r="E39" s="54">
        <f>+C39-D39</f>
        <v>0</v>
      </c>
      <c r="F39" s="54"/>
      <c r="G39" s="54">
        <f>+E39</f>
        <v>0</v>
      </c>
    </row>
    <row r="40" spans="2:12">
      <c r="B40" s="56" t="s">
        <v>160</v>
      </c>
      <c r="C40" s="57">
        <v>0</v>
      </c>
      <c r="D40" s="54">
        <v>0</v>
      </c>
      <c r="E40" s="54">
        <f t="shared" si="0"/>
        <v>0</v>
      </c>
      <c r="F40" s="54"/>
      <c r="G40" s="54">
        <f t="shared" si="1"/>
        <v>0</v>
      </c>
    </row>
    <row r="41" spans="2:12">
      <c r="B41" s="56" t="s">
        <v>161</v>
      </c>
      <c r="C41" s="57">
        <v>0</v>
      </c>
      <c r="D41" s="54">
        <f>+MIN(C41,C5)</f>
        <v>0</v>
      </c>
      <c r="E41" s="54">
        <f>+C41-D41</f>
        <v>0</v>
      </c>
      <c r="F41" s="54"/>
      <c r="G41" s="54">
        <f>+E41</f>
        <v>0</v>
      </c>
    </row>
    <row r="42" spans="2:12">
      <c r="B42" s="56" t="s">
        <v>162</v>
      </c>
      <c r="C42" s="57">
        <v>0</v>
      </c>
      <c r="D42" s="54"/>
      <c r="E42" s="54">
        <f t="shared" si="0"/>
        <v>0</v>
      </c>
      <c r="F42" s="54"/>
      <c r="G42" s="54">
        <f t="shared" ref="G42:G44" si="2">+E42</f>
        <v>0</v>
      </c>
    </row>
    <row r="43" spans="2:12">
      <c r="B43" s="56" t="s">
        <v>163</v>
      </c>
      <c r="C43" s="57">
        <v>0</v>
      </c>
      <c r="D43" s="54"/>
      <c r="E43" s="54">
        <f t="shared" si="0"/>
        <v>0</v>
      </c>
      <c r="F43" s="54"/>
      <c r="G43" s="54">
        <f t="shared" si="2"/>
        <v>0</v>
      </c>
    </row>
    <row r="44" spans="2:12">
      <c r="B44" s="56" t="s">
        <v>164</v>
      </c>
      <c r="C44" s="57">
        <v>0</v>
      </c>
      <c r="D44" s="54"/>
      <c r="E44" s="54">
        <f t="shared" si="0"/>
        <v>0</v>
      </c>
      <c r="F44" s="54"/>
      <c r="G44" s="54">
        <f t="shared" si="2"/>
        <v>0</v>
      </c>
    </row>
    <row r="45" spans="2:12">
      <c r="B45" s="56" t="s">
        <v>165</v>
      </c>
      <c r="C45" s="64"/>
      <c r="D45" s="54"/>
      <c r="E45" s="54">
        <f>IF(SUM(C33:C40)&gt;=120000,2500,2100)*-1</f>
        <v>-2100</v>
      </c>
      <c r="F45" s="54"/>
      <c r="G45" s="54">
        <v>0</v>
      </c>
      <c r="I45" s="65"/>
      <c r="K45" s="64"/>
      <c r="L45" s="64"/>
    </row>
    <row r="46" spans="2:12">
      <c r="B46" t="s">
        <v>166</v>
      </c>
      <c r="C46" s="64"/>
      <c r="D46" s="54"/>
      <c r="E46" s="54">
        <f>MIN(SUM(C33:C44),50000)*-1</f>
        <v>0</v>
      </c>
      <c r="F46" s="54"/>
      <c r="G46" s="54">
        <v>0</v>
      </c>
      <c r="I46" s="65"/>
      <c r="K46" s="64"/>
      <c r="L46" s="64"/>
    </row>
    <row r="47" spans="2:12">
      <c r="B47" t="s">
        <v>167</v>
      </c>
      <c r="C47" s="64"/>
      <c r="D47" s="54"/>
      <c r="E47" s="54">
        <f>+MIN(IF(C11="",0,C11),200000)</f>
        <v>0</v>
      </c>
      <c r="F47" s="54"/>
      <c r="G47" s="54">
        <v>0</v>
      </c>
    </row>
    <row r="48" spans="2:12">
      <c r="B48" t="s">
        <v>168</v>
      </c>
      <c r="C48" s="64"/>
      <c r="D48" s="54"/>
      <c r="E48" s="54">
        <f>+SUM(D13:D28)*-1</f>
        <v>0</v>
      </c>
      <c r="F48" s="54"/>
      <c r="G48" s="54">
        <v>0</v>
      </c>
    </row>
    <row r="49" spans="1:11">
      <c r="B49" t="s">
        <v>169</v>
      </c>
      <c r="C49" s="64"/>
      <c r="D49" s="54"/>
      <c r="E49" s="54">
        <f>+SUM(E33:E48)</f>
        <v>-2100</v>
      </c>
      <c r="F49" s="54"/>
      <c r="G49" s="54">
        <f>+SUM(G33:G48)</f>
        <v>0</v>
      </c>
      <c r="H49" s="64"/>
    </row>
    <row r="50" spans="1:11">
      <c r="B50" t="s">
        <v>170</v>
      </c>
      <c r="C50" s="64"/>
      <c r="D50" s="54"/>
      <c r="E50" s="54">
        <f>IF(E49&gt;=G66,(((E49-G66)*C66)+I66),IF(E49&gt;=G65,(((E49-G65)*C65)+I65),IF(E49&gt;=G64,(((E49-G64)*C64)+I64),IF(E49&gt;=G63,(((E49-G63)*C63)+I63),IF(E49&gt;=G62,(((E49-G62)*C62)+I62),IF(E49&gt;=G61,(((E49-G61)*C61)+I61),0))))))</f>
        <v>0</v>
      </c>
      <c r="F50" s="54"/>
      <c r="G50" s="54">
        <f>IF(G49&gt;=G66,(((G49-G66)*D66)+J66),IF(G49&gt;=G65,(((G49-G65)*D65)+J65),IF(G49&gt;=G64,(((G49-G64)*D64)+J64),IF(G49&gt;=G63,(((G49-G63)*D63)+J63),IF(G49&gt;=G62,(((G49-G62)*D62)+J62),IF(G49&gt;=G61,(((G49-G61)*D61)+J61),0))))))</f>
        <v>0</v>
      </c>
      <c r="H50" s="64"/>
    </row>
    <row r="51" spans="1:11">
      <c r="B51" t="s">
        <v>171</v>
      </c>
      <c r="C51" s="64"/>
      <c r="D51" s="54"/>
      <c r="E51" s="54">
        <f>+IF(E49&gt;=500000,0,(E50*-1))</f>
        <v>0</v>
      </c>
      <c r="F51" s="54"/>
      <c r="G51" s="54">
        <v>0</v>
      </c>
      <c r="H51" s="64"/>
    </row>
    <row r="52" spans="1:11">
      <c r="B52" t="s">
        <v>172</v>
      </c>
      <c r="C52" s="64"/>
      <c r="D52" s="54"/>
      <c r="E52" s="54">
        <f>+IF(E49&gt;=E75,(E50*C75),IF(E49&gt;=E74,(E50*C74),IF(E49&gt;=E73,(E50*C73),IF(E49&gt;=E72,(E50*C72),0))))</f>
        <v>0</v>
      </c>
      <c r="F52" s="54"/>
      <c r="G52" s="54">
        <f>+IF(G49&gt;=E75,(G50*D75),IF(G49&gt;=E74,(G50*D74),IF(G49&gt;=E73,(G50*D73),IF(G49&gt;=E72,(G50*D72),0))))</f>
        <v>0</v>
      </c>
      <c r="H52" s="66"/>
    </row>
    <row r="53" spans="1:11">
      <c r="B53" t="s">
        <v>173</v>
      </c>
      <c r="C53" s="64"/>
      <c r="D53" s="54"/>
      <c r="E53" s="54">
        <f>+SUM(E50:E52)*4%</f>
        <v>0</v>
      </c>
      <c r="F53" s="54"/>
      <c r="G53" s="54">
        <f>+SUM(G50:G52)*4%</f>
        <v>0</v>
      </c>
      <c r="H53" s="64"/>
    </row>
    <row r="54" spans="1:11">
      <c r="B54" t="s">
        <v>174</v>
      </c>
      <c r="C54" s="64"/>
      <c r="D54" s="54"/>
      <c r="E54" s="54">
        <f>+SUM(E50:E53)</f>
        <v>0</v>
      </c>
      <c r="F54" s="54"/>
      <c r="G54" s="54">
        <f>+SUM(G50:G53)</f>
        <v>0</v>
      </c>
    </row>
    <row r="55" spans="1:11">
      <c r="C55" s="64"/>
      <c r="D55" s="64"/>
      <c r="E55" s="64"/>
      <c r="F55" s="64"/>
      <c r="G55" s="64"/>
    </row>
    <row r="56" spans="1:11">
      <c r="C56" s="64"/>
      <c r="D56" s="64"/>
      <c r="E56" s="64"/>
      <c r="F56" s="64"/>
      <c r="G56" s="64"/>
    </row>
    <row r="57" spans="1:11">
      <c r="B57" s="67" t="s">
        <v>175</v>
      </c>
      <c r="C57" s="68"/>
      <c r="D57" s="68"/>
      <c r="E57" s="68">
        <f>IF((G54-E54)&lt;0,0,(G54-E54))</f>
        <v>0</v>
      </c>
      <c r="F57" s="68"/>
      <c r="G57" s="68">
        <f>IF((E54-G54)&lt;0,0,(E54-G54))</f>
        <v>0</v>
      </c>
    </row>
    <row r="58" spans="1:11">
      <c r="E58" t="str">
        <f>+IF(E57&gt;0,"Select","")</f>
        <v/>
      </c>
      <c r="G58" t="str">
        <f>+IF(G57&gt;0,"Select","")</f>
        <v/>
      </c>
    </row>
    <row r="59" spans="1:11">
      <c r="A59" s="62" t="s">
        <v>176</v>
      </c>
      <c r="B59" s="62" t="s">
        <v>177</v>
      </c>
      <c r="C59" s="62" t="s">
        <v>178</v>
      </c>
      <c r="D59" s="62" t="s">
        <v>179</v>
      </c>
      <c r="E59" s="62" t="s">
        <v>180</v>
      </c>
      <c r="F59" s="62" t="s">
        <v>181</v>
      </c>
      <c r="G59" s="62" t="s">
        <v>0</v>
      </c>
      <c r="H59" s="62" t="s">
        <v>1</v>
      </c>
      <c r="I59" s="62" t="s">
        <v>182</v>
      </c>
      <c r="J59" s="62" t="s">
        <v>183</v>
      </c>
      <c r="K59" s="62"/>
    </row>
    <row r="60" spans="1:11">
      <c r="A60" s="69">
        <v>250000</v>
      </c>
      <c r="B60" s="62" t="s">
        <v>184</v>
      </c>
      <c r="C60" s="70">
        <v>0</v>
      </c>
      <c r="D60" s="70">
        <v>0</v>
      </c>
      <c r="E60" s="54">
        <f t="shared" ref="E60:E65" si="3">+A60*C60</f>
        <v>0</v>
      </c>
      <c r="F60" s="54">
        <f t="shared" ref="F60:F65" si="4">+A60*D60</f>
        <v>0</v>
      </c>
      <c r="G60" s="54">
        <v>0</v>
      </c>
      <c r="H60" s="54">
        <v>250000</v>
      </c>
      <c r="I60" s="54">
        <v>0</v>
      </c>
      <c r="J60" s="54">
        <v>0</v>
      </c>
      <c r="K60" s="62"/>
    </row>
    <row r="61" spans="1:11">
      <c r="A61" s="69">
        <v>250000</v>
      </c>
      <c r="B61" s="62" t="s">
        <v>185</v>
      </c>
      <c r="C61" s="70">
        <v>0.05</v>
      </c>
      <c r="D61" s="70">
        <v>0.05</v>
      </c>
      <c r="E61" s="54">
        <f t="shared" si="3"/>
        <v>12500</v>
      </c>
      <c r="F61" s="54">
        <f t="shared" si="4"/>
        <v>12500</v>
      </c>
      <c r="G61" s="54">
        <f>+H60</f>
        <v>250000</v>
      </c>
      <c r="H61" s="54">
        <f>+G61+A61</f>
        <v>500000</v>
      </c>
      <c r="I61" s="54">
        <f>+E60</f>
        <v>0</v>
      </c>
      <c r="J61" s="54">
        <f>+F60</f>
        <v>0</v>
      </c>
      <c r="K61" s="62"/>
    </row>
    <row r="62" spans="1:11">
      <c r="A62" s="69">
        <v>250000</v>
      </c>
      <c r="B62" s="62" t="s">
        <v>186</v>
      </c>
      <c r="C62" s="70">
        <v>0.2</v>
      </c>
      <c r="D62" s="70">
        <v>0.1</v>
      </c>
      <c r="E62" s="54">
        <f t="shared" si="3"/>
        <v>50000</v>
      </c>
      <c r="F62" s="54">
        <f t="shared" si="4"/>
        <v>25000</v>
      </c>
      <c r="G62" s="54">
        <f t="shared" ref="G62:G66" si="5">+H61</f>
        <v>500000</v>
      </c>
      <c r="H62" s="54">
        <f>+G62+A62</f>
        <v>750000</v>
      </c>
      <c r="I62" s="54">
        <f>+SUM($E$60:E61)</f>
        <v>12500</v>
      </c>
      <c r="J62" s="54">
        <f>+SUM($F$60:F61)</f>
        <v>12500</v>
      </c>
      <c r="K62" s="62"/>
    </row>
    <row r="63" spans="1:11">
      <c r="A63" s="69">
        <v>250000</v>
      </c>
      <c r="B63" s="62" t="s">
        <v>187</v>
      </c>
      <c r="C63" s="70">
        <v>0.2</v>
      </c>
      <c r="D63" s="70">
        <v>0.15</v>
      </c>
      <c r="E63" s="54">
        <f t="shared" si="3"/>
        <v>50000</v>
      </c>
      <c r="F63" s="54">
        <f t="shared" si="4"/>
        <v>37500</v>
      </c>
      <c r="G63" s="54">
        <f t="shared" si="5"/>
        <v>750000</v>
      </c>
      <c r="H63" s="54">
        <f>+G63+A63</f>
        <v>1000000</v>
      </c>
      <c r="I63" s="54">
        <f>+SUM($E$60:E62)</f>
        <v>62500</v>
      </c>
      <c r="J63" s="54">
        <f>+SUM($F$60:F62)</f>
        <v>37500</v>
      </c>
      <c r="K63" s="62"/>
    </row>
    <row r="64" spans="1:11">
      <c r="A64" s="69">
        <v>250000</v>
      </c>
      <c r="B64" s="62" t="s">
        <v>188</v>
      </c>
      <c r="C64" s="70">
        <v>0.3</v>
      </c>
      <c r="D64" s="70">
        <v>0.2</v>
      </c>
      <c r="E64" s="54">
        <f t="shared" si="3"/>
        <v>75000</v>
      </c>
      <c r="F64" s="54">
        <f t="shared" si="4"/>
        <v>50000</v>
      </c>
      <c r="G64" s="54">
        <f t="shared" si="5"/>
        <v>1000000</v>
      </c>
      <c r="H64" s="54">
        <f>+G64+A64</f>
        <v>1250000</v>
      </c>
      <c r="I64" s="54">
        <f>+SUM($E$60:E63)</f>
        <v>112500</v>
      </c>
      <c r="J64" s="54">
        <f>+SUM($F$60:F63)</f>
        <v>75000</v>
      </c>
      <c r="K64" s="62"/>
    </row>
    <row r="65" spans="1:11">
      <c r="A65" s="69">
        <v>250000</v>
      </c>
      <c r="B65" s="62" t="s">
        <v>189</v>
      </c>
      <c r="C65" s="70">
        <v>0.3</v>
      </c>
      <c r="D65" s="70">
        <v>0.25</v>
      </c>
      <c r="E65" s="54">
        <f t="shared" si="3"/>
        <v>75000</v>
      </c>
      <c r="F65" s="54">
        <f t="shared" si="4"/>
        <v>62500</v>
      </c>
      <c r="G65" s="54">
        <f t="shared" si="5"/>
        <v>1250000</v>
      </c>
      <c r="H65" s="54">
        <f>+G65+A65</f>
        <v>1500000</v>
      </c>
      <c r="I65" s="54">
        <f>+SUM($E$60:E64)</f>
        <v>187500</v>
      </c>
      <c r="J65" s="54">
        <f>+SUM($F$60:F64)</f>
        <v>125000</v>
      </c>
      <c r="K65" s="62"/>
    </row>
    <row r="66" spans="1:11">
      <c r="A66" s="69">
        <v>1500000</v>
      </c>
      <c r="B66" s="62" t="s">
        <v>190</v>
      </c>
      <c r="C66" s="70">
        <v>0.3</v>
      </c>
      <c r="D66" s="70">
        <v>0.3</v>
      </c>
      <c r="E66" s="54"/>
      <c r="F66" s="54"/>
      <c r="G66" s="54">
        <f t="shared" si="5"/>
        <v>1500000</v>
      </c>
      <c r="H66" s="62" t="s">
        <v>191</v>
      </c>
      <c r="I66" s="54">
        <f>+SUM($E$60:E65)</f>
        <v>262500</v>
      </c>
      <c r="J66" s="54">
        <f>+SUM($F$60:F65)</f>
        <v>187500</v>
      </c>
      <c r="K66" s="62"/>
    </row>
    <row r="67" spans="1:11">
      <c r="A67" s="62"/>
      <c r="B67" s="62" t="s">
        <v>192</v>
      </c>
      <c r="C67" s="62"/>
      <c r="D67" s="62"/>
      <c r="E67" s="54">
        <f>+SUM(E60:E66)</f>
        <v>262500</v>
      </c>
      <c r="F67" s="54">
        <f>+SUM(F60:F66)</f>
        <v>187500</v>
      </c>
      <c r="G67" s="54"/>
      <c r="H67" s="54"/>
      <c r="I67" s="54"/>
      <c r="J67" s="54"/>
      <c r="K67" s="62"/>
    </row>
    <row r="68" spans="1:11">
      <c r="A68" s="62"/>
      <c r="B68" s="62" t="s">
        <v>193</v>
      </c>
      <c r="C68" s="62"/>
      <c r="D68" s="62"/>
      <c r="E68" s="54">
        <f>+E67*104%</f>
        <v>273000</v>
      </c>
      <c r="F68" s="54">
        <f>+F67*104%</f>
        <v>195000</v>
      </c>
      <c r="G68" s="54"/>
      <c r="H68" s="54"/>
      <c r="I68" s="54"/>
      <c r="J68" s="54"/>
      <c r="K68" s="62"/>
    </row>
    <row r="69" spans="1:11">
      <c r="A69" s="62"/>
      <c r="B69" s="62"/>
      <c r="C69" s="62"/>
      <c r="D69" s="62"/>
      <c r="E69" s="62"/>
      <c r="F69" s="62"/>
      <c r="G69" s="62"/>
      <c r="H69" s="62"/>
      <c r="I69" s="62"/>
      <c r="J69" s="62"/>
      <c r="K69" s="62"/>
    </row>
    <row r="70" spans="1:11">
      <c r="A70" s="62"/>
      <c r="B70" s="62"/>
      <c r="C70" s="62"/>
      <c r="D70" s="62"/>
      <c r="E70" s="62"/>
      <c r="F70" s="62"/>
      <c r="G70" s="62"/>
      <c r="H70" s="62"/>
      <c r="I70" s="62"/>
      <c r="J70" s="62"/>
      <c r="K70" s="62"/>
    </row>
    <row r="71" spans="1:11">
      <c r="A71" s="62" t="s">
        <v>194</v>
      </c>
      <c r="B71" s="62"/>
      <c r="C71" s="62"/>
      <c r="D71" s="62"/>
      <c r="E71" s="62"/>
      <c r="F71" s="62"/>
      <c r="G71" s="62"/>
      <c r="H71" s="62"/>
      <c r="I71" s="62"/>
      <c r="J71" s="62"/>
      <c r="K71" s="62"/>
    </row>
    <row r="72" spans="1:11">
      <c r="A72" s="62"/>
      <c r="B72" s="62" t="s">
        <v>195</v>
      </c>
      <c r="C72" s="70">
        <v>0.1</v>
      </c>
      <c r="D72" s="70">
        <v>0.1</v>
      </c>
      <c r="E72" s="62">
        <v>5000000</v>
      </c>
      <c r="F72" s="62">
        <v>10000000</v>
      </c>
      <c r="G72" s="62"/>
      <c r="H72" s="62"/>
      <c r="I72" s="62"/>
      <c r="J72" s="62"/>
      <c r="K72" s="62"/>
    </row>
    <row r="73" spans="1:11">
      <c r="A73" s="62"/>
      <c r="B73" s="62"/>
      <c r="C73" s="70">
        <v>0.15</v>
      </c>
      <c r="D73" s="70">
        <v>0.15</v>
      </c>
      <c r="E73" s="62">
        <v>10000000</v>
      </c>
      <c r="F73" s="62">
        <v>20000000</v>
      </c>
      <c r="G73" s="62"/>
      <c r="H73" s="62"/>
      <c r="I73" s="62"/>
      <c r="J73" s="62"/>
      <c r="K73" s="62"/>
    </row>
    <row r="74" spans="1:11">
      <c r="A74" s="62"/>
      <c r="B74" s="62"/>
      <c r="C74" s="70">
        <v>0.25</v>
      </c>
      <c r="D74" s="70">
        <v>0.25</v>
      </c>
      <c r="E74" s="62">
        <v>20000000</v>
      </c>
      <c r="F74" s="62">
        <f>+E74+SUM(E73:F73)</f>
        <v>50000000</v>
      </c>
      <c r="G74" s="62"/>
      <c r="H74" s="62"/>
      <c r="I74" s="62"/>
      <c r="J74" s="62"/>
      <c r="K74" s="62"/>
    </row>
    <row r="75" spans="1:11">
      <c r="A75" s="62"/>
      <c r="B75" s="62"/>
      <c r="C75" s="70">
        <v>0.37</v>
      </c>
      <c r="D75" s="70">
        <v>0.37</v>
      </c>
      <c r="E75" s="62">
        <f>+F74</f>
        <v>50000000</v>
      </c>
      <c r="F75" s="62">
        <v>9.9999999999999898E+17</v>
      </c>
      <c r="G75" s="62"/>
      <c r="H75" s="62"/>
      <c r="I75" s="62"/>
      <c r="J75" s="62"/>
      <c r="K75" s="62"/>
    </row>
    <row r="76" spans="1:11">
      <c r="A76" s="62"/>
      <c r="B76" s="62"/>
      <c r="C76" s="62"/>
      <c r="D76" s="62"/>
      <c r="E76" s="62"/>
      <c r="F76" s="62"/>
      <c r="G76" s="62"/>
      <c r="H76" s="62"/>
      <c r="I76" s="62"/>
      <c r="J76" s="62"/>
      <c r="K76" s="62"/>
    </row>
    <row r="77" spans="1:11">
      <c r="A77" s="62" t="s">
        <v>196</v>
      </c>
      <c r="B77" s="62" t="s">
        <v>197</v>
      </c>
      <c r="C77" s="62"/>
      <c r="D77" s="62"/>
      <c r="E77" s="62"/>
      <c r="F77" s="62"/>
      <c r="G77" s="62"/>
      <c r="H77" s="62"/>
      <c r="I77" s="62"/>
      <c r="J77" s="62"/>
      <c r="K77" s="62"/>
    </row>
    <row r="78" spans="1:11">
      <c r="A78" s="62"/>
      <c r="B78" s="62" t="s">
        <v>198</v>
      </c>
      <c r="C78" s="62"/>
      <c r="D78" s="62">
        <v>12500</v>
      </c>
      <c r="E78" s="62">
        <v>500000</v>
      </c>
      <c r="F78" s="62"/>
      <c r="G78" s="62"/>
      <c r="H78" s="62"/>
      <c r="I78" s="62"/>
      <c r="J78" s="62"/>
      <c r="K78"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Old_Decl</vt:lpstr>
      <vt:lpstr>New_Decl</vt:lpstr>
      <vt:lpstr>HelptoChoose</vt:lpstr>
      <vt:lpstr>New_Decl!Print_Area</vt:lpstr>
      <vt:lpstr>Old_Decl!Print_Area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Rajmani Verma</cp:lastModifiedBy>
  <cp:lastPrinted>2020-04-23T13:24:50Z</cp:lastPrinted>
  <dcterms:created xsi:type="dcterms:W3CDTF">2020-04-23T08:22:27Z</dcterms:created>
  <dcterms:modified xsi:type="dcterms:W3CDTF">2022-02-22T06:50:29Z</dcterms:modified>
</cp:coreProperties>
</file>